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742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<sst xmlns="http://schemas.openxmlformats.org/spreadsheetml/2006/main" count="401" uniqueCount="114">
  <si>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</si>
  <si>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</si>
  <si>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</si>
  <si>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</si>
  <si>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</si>
  <si>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</si>
  <si>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</si>
  <si>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</si>
  <si>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</si>
  <si>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</si>
  <si>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</si>
  <si>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</si>
  <si>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</si>
  <si>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Обеспечение деятельности финансового органа</t>
  </si>
  <si>
    <t>06</t>
  </si>
  <si>
    <t>07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</si>
  <si>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</si>
  <si>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</si>
  <si>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</si>
  <si>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092 03 00</t>
  </si>
  <si>
    <t>Национальная безопасность и правоохранительная деятельность</t>
  </si>
  <si>
    <t>03</t>
  </si>
  <si>
    <t>Мероприятия по предупреждению и ликвидации последствий чрезвычайных ситуаций и стихийных бедствий</t>
  </si>
  <si>
    <t>247 00 00</t>
  </si>
  <si>
    <t>08</t>
  </si>
  <si>
    <t>Культура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</si>
  <si>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</si>
  <si>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</si>
  <si>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</si>
  <si>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</si>
  <si>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Глава муниципального образования</t>
  </si>
  <si>
    <t>13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</si>
  <si>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</si>
  <si>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</si>
  <si>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</si>
  <si>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</si>
  <si>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120</t>
  </si>
  <si>
    <t>505 92 01</t>
  </si>
  <si>
    <t>Предпринимательская</t>
  </si>
  <si>
    <t>480 от поселений</t>
  </si>
  <si>
    <t>121</t>
  </si>
  <si>
    <t>Фонд оплаты труда и страховые взносы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</si>
  <si>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</si>
  <si>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</si>
  <si>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Осуществление полномочий муниципального района органами исполнительной власти муниципального района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</si>
  <si>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</si>
  <si>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</si>
  <si>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</si>
  <si>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</si>
  <si>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</si>
  <si>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002 03 00</t>
  </si>
  <si>
    <t>Обеспечение проведения выборов и референдумов</t>
  </si>
  <si>
    <t>Обеспечение деятельности избирательной комиссии</t>
  </si>
  <si>
    <t>020 00 02</t>
  </si>
  <si>
    <t>Расходы на выплаты персоналу казенных учреждений</t>
  </si>
  <si>
    <t>244</t>
  </si>
  <si>
    <t>Другие вопросы в области национальной безопасности и правоохранительной деятельности</t>
  </si>
  <si>
    <t>314</t>
  </si>
  <si>
    <t>тысяч рублей</t>
  </si>
  <si>
    <t>851</t>
  </si>
  <si>
    <t>Дворцы и дома культуры, другие учреждения культуры и средств массовой информации</t>
  </si>
  <si>
    <t>4409900</t>
  </si>
  <si>
    <t>4429900</t>
  </si>
  <si>
    <t>Жилищно-коммунальное хозяйство</t>
  </si>
  <si>
    <t>05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</si>
  <si>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</si>
  <si>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</si>
  <si>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</si>
  <si>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</si>
  <si>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</si>
  <si>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</si>
  <si>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</si>
  <si>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</si>
  <si>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Меры социальной поддержки населения по публичным нормативным обязательствам</t>
  </si>
  <si>
    <t>Библиотеки</t>
  </si>
  <si>
    <t>Национальная экономика</t>
  </si>
  <si>
    <t>Общеэкономические вопросы</t>
  </si>
  <si>
    <t>7950000</t>
  </si>
  <si>
    <t>Дорожное хозяйство (дорожные фонды)</t>
  </si>
  <si>
    <t>09</t>
  </si>
  <si>
    <t>5220602</t>
  </si>
  <si>
    <t>Жилищное хозяйство</t>
  </si>
  <si>
    <t>Поддержка жилищного хозяйства</t>
  </si>
  <si>
    <t>Коммунальное хозяйство</t>
  </si>
  <si>
    <t>5300800</t>
  </si>
  <si>
    <t>Ремонт обектов ЖКХ  для подготовки к осенне-зимнему периоду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</si>
  <si>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</si>
  <si>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</si>
  <si>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Субсидия на реализацию мер, предусмотренных Указом президента РФ от 07.05.2012г. № 597 "О мероприятиях по реализации государственной социальной политики"</t>
  </si>
  <si>
    <t>5301300</t>
  </si>
  <si>
    <t>0050100</t>
  </si>
  <si>
    <t xml:space="preserve">Субсидия на выравнивание бюджетной обеспеченности </t>
  </si>
  <si>
    <t>12</t>
  </si>
  <si>
    <t>3380000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</si>
  <si>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</si>
  <si>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</si>
  <si>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3510500</t>
  </si>
  <si>
    <t>Мероприятия в области коммунального хозяйства</t>
  </si>
  <si>
    <t>321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</si>
  <si>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</si>
  <si>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004 10 00</t>
  </si>
  <si>
    <t>3500200</t>
  </si>
  <si>
    <t>Первооче. меропр. по выполнению поступивших в период избират. кампании наказов избират.</t>
  </si>
  <si>
    <t>Пособия и компенсации гражданам и иные социальные выплаты, кроме публичных нормативных обязательств</t>
  </si>
  <si>
    <t xml:space="preserve">к решению  сессии Совета </t>
  </si>
  <si>
    <t xml:space="preserve">№  от ..2014 года </t>
  </si>
  <si>
    <t>Шуньгского сельского поселения созыва</t>
  </si>
  <si>
    <t>План год</t>
  </si>
  <si>
    <t>исполнено</t>
  </si>
  <si>
    <t>% исполнения</t>
  </si>
  <si>
    <t>Приложение № 3</t>
  </si>
  <si>
    <t>Код администратора</t>
  </si>
  <si>
    <t xml:space="preserve">Отчет о распределение бюджетных ассигнований по разделам, подразделам, целевым статьям и видам расходов  </t>
  </si>
  <si>
    <t>в ведомственной структуре расходов бюджета муниципального образования "Шуньгское сельское поселение" за 2013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</si>
</sst>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14">
    <font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color indexed="8"/>
      <name val="Times New Roman"/>
      <family val="1"/>
    </font>
    <font>
      <b/>
      <sz val="8"/>
      <name val="Arial Cyr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0" borderId="1" xfId="0" applyNumberFormat="1" applyFont="1" applyFill="1" applyBorder="1" applyAlignment="1">
      <alignment horizontal="center" textRotation="90" readingOrder="2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textRotation="90" readingOrder="2"/>
    </xf>
    <xf numFmtId="0" fontId="8" fillId="0" borderId="3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8" fillId="0" borderId="4" xfId="0" applyNumberFormat="1" applyFont="1" applyBorder="1" applyAlignment="1">
      <alignment horizontal="center"/>
    </xf>
    <xf numFmtId="168" fontId="8" fillId="2" borderId="3" xfId="0" applyNumberFormat="1" applyFont="1" applyFill="1" applyBorder="1" applyAlignment="1">
      <alignment horizontal="center"/>
    </xf>
    <xf numFmtId="168" fontId="8" fillId="0" borderId="3" xfId="0" applyNumberFormat="1" applyFont="1" applyBorder="1" applyAlignment="1">
      <alignment horizontal="center"/>
    </xf>
    <xf numFmtId="168" fontId="9" fillId="0" borderId="3" xfId="0" applyNumberFormat="1" applyFont="1" applyBorder="1" applyAlignment="1">
      <alignment horizontal="center"/>
    </xf>
    <xf numFmtId="168" fontId="7" fillId="0" borderId="0" xfId="0" applyNumberFormat="1" applyFont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69" fontId="8" fillId="0" borderId="3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16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169" fontId="6" fillId="0" borderId="3" xfId="0" applyNumberFormat="1" applyFont="1" applyBorder="1" applyAlignment="1">
      <alignment horizontal="center"/>
    </xf>
    <xf numFmtId="169" fontId="9" fillId="0" borderId="3" xfId="0" applyNumberFormat="1" applyFont="1" applyBorder="1" applyAlignment="1">
      <alignment horizontal="center"/>
    </xf>
    <xf numFmtId="0" fontId="13" fillId="0" borderId="0" xfId="0" applyFont="1" applyFill="1" applyAlignment="1">
      <alignment/>
    </xf>
    <xf numFmtId="168" fontId="5" fillId="0" borderId="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8" fontId="8" fillId="3" borderId="3" xfId="0" applyNumberFormat="1" applyFont="1" applyFill="1" applyBorder="1" applyAlignment="1">
      <alignment horizontal="center"/>
    </xf>
    <xf numFmtId="169" fontId="8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textRotation="90"/>
    </xf>
    <xf numFmtId="169" fontId="0" fillId="0" borderId="3" xfId="0" applyNumberFormat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31"/>
  <sheetViews>
    <sheetView tabSelected="1" workbookViewId="0" topLeftCell="A1">
      <selection activeCell="B8" sqref="B8:H8"/>
    </sheetView>
  </sheetViews>
  <sheetFormatPr defaultColWidth="9.00390625" defaultRowHeight="12.75"/>
  <cols>
    <col min="1" max="1" width="1.37890625" style="0" customWidth="1"/>
    <col min="2" max="2" width="78.875" style="0" customWidth="1"/>
    <col min="3" max="3" width="5.625" style="0" customWidth="1"/>
    <col min="4" max="4" width="5.375" style="0" customWidth="1"/>
    <col min="5" max="5" width="4.875" style="0" customWidth="1"/>
    <col min="6" max="6" width="10.75390625" style="0" customWidth="1"/>
    <col min="7" max="7" width="5.00390625" style="0" customWidth="1"/>
    <col min="8" max="8" width="9.00390625" style="4" customWidth="1"/>
    <col min="9" max="9" width="11.00390625" style="0" hidden="1" customWidth="1"/>
    <col min="10" max="10" width="0.2421875" style="4" hidden="1" customWidth="1"/>
    <col min="11" max="11" width="7.625" style="0" customWidth="1"/>
    <col min="12" max="12" width="6.625" style="0" customWidth="1"/>
  </cols>
  <sheetData>
    <row r="2" spans="2:12" ht="12.75">
      <c r="B2" s="1"/>
      <c r="C2" s="1"/>
      <c r="D2" s="1"/>
      <c r="E2" s="2"/>
      <c r="F2" s="57" t="s">
        <v>110</v>
      </c>
      <c r="G2" s="57"/>
      <c r="H2" s="57"/>
      <c r="I2" s="57"/>
      <c r="J2" s="57"/>
      <c r="K2" s="57"/>
      <c r="L2" s="57"/>
    </row>
    <row r="3" spans="2:12" ht="12.75" customHeight="1">
      <c r="B3" s="1"/>
      <c r="C3" s="1"/>
      <c r="D3" s="1"/>
      <c r="E3" s="2"/>
      <c r="F3" s="58" t="s">
        <v>104</v>
      </c>
      <c r="G3" s="58"/>
      <c r="H3" s="58"/>
      <c r="I3" s="58"/>
      <c r="J3" s="58"/>
      <c r="K3" s="58"/>
      <c r="L3" s="58"/>
    </row>
    <row r="4" spans="2:12" ht="12.75" customHeight="1">
      <c r="B4" s="1"/>
      <c r="C4" s="1"/>
      <c r="D4" s="1"/>
      <c r="E4" s="2"/>
      <c r="F4" s="58" t="s">
        <v>106</v>
      </c>
      <c r="G4" s="58"/>
      <c r="H4" s="58"/>
      <c r="I4" s="58"/>
      <c r="J4" s="58"/>
      <c r="K4" s="58"/>
      <c r="L4" s="58"/>
    </row>
    <row r="5" spans="2:12" ht="12.75">
      <c r="B5" s="1"/>
      <c r="C5" s="1"/>
      <c r="D5" s="1"/>
      <c r="E5" s="2"/>
      <c r="F5" s="57" t="s">
        <v>105</v>
      </c>
      <c r="G5" s="57"/>
      <c r="H5" s="57"/>
      <c r="I5" s="57"/>
      <c r="J5" s="57"/>
      <c r="K5" s="57"/>
      <c r="L5" s="57"/>
    </row>
    <row r="6" spans="2:12" ht="15">
      <c r="B6" s="59" t="s">
        <v>112</v>
      </c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2:12" ht="15">
      <c r="B7" s="59" t="s">
        <v>113</v>
      </c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2:8" ht="15">
      <c r="B8" s="59"/>
      <c r="C8" s="59"/>
      <c r="D8" s="59"/>
      <c r="E8" s="59"/>
      <c r="F8" s="59"/>
      <c r="G8" s="59"/>
      <c r="H8" s="59"/>
    </row>
    <row r="9" spans="2:8" ht="15">
      <c r="B9" s="10"/>
      <c r="C9" s="10"/>
      <c r="D9" s="10"/>
      <c r="E9" s="10"/>
      <c r="F9" s="10"/>
      <c r="G9" s="10"/>
      <c r="H9" s="11" t="s">
        <v>58</v>
      </c>
    </row>
    <row r="10" spans="2:12" ht="114.75">
      <c r="B10" s="12" t="s">
        <v>0</v>
      </c>
      <c r="C10" s="13" t="s">
        <v>111</v>
      </c>
      <c r="D10" s="13" t="s">
        <v>1</v>
      </c>
      <c r="E10" s="13" t="s">
        <v>2</v>
      </c>
      <c r="F10" s="13" t="s">
        <v>3</v>
      </c>
      <c r="G10" s="13" t="s">
        <v>4</v>
      </c>
      <c r="H10" s="13" t="s">
        <v>107</v>
      </c>
      <c r="J10" s="5" t="s">
        <v>38</v>
      </c>
      <c r="K10" s="13" t="s">
        <v>108</v>
      </c>
      <c r="L10" s="37" t="s">
        <v>109</v>
      </c>
    </row>
    <row r="11" spans="2:12" ht="15">
      <c r="B11" s="14" t="s">
        <v>6</v>
      </c>
      <c r="C11" s="14">
        <v>907</v>
      </c>
      <c r="D11" s="19" t="s">
        <v>7</v>
      </c>
      <c r="E11" s="16"/>
      <c r="F11" s="16"/>
      <c r="G11" s="16"/>
      <c r="H11" s="35">
        <f>H12+H17+H29+H31+H38</f>
        <v>1910.8</v>
      </c>
      <c r="K11" s="35">
        <f>K12+K17+K29+K31+K38</f>
        <v>1718.3</v>
      </c>
      <c r="L11" s="38">
        <f>K11/H11%</f>
        <v>89.92568557672179</v>
      </c>
    </row>
    <row r="12" spans="2:12" ht="28.5">
      <c r="B12" s="42" t="s">
        <v>42</v>
      </c>
      <c r="C12" s="14">
        <v>907</v>
      </c>
      <c r="D12" s="39" t="s">
        <v>7</v>
      </c>
      <c r="E12" s="17" t="s">
        <v>8</v>
      </c>
      <c r="F12" s="17"/>
      <c r="G12" s="17"/>
      <c r="H12" s="21">
        <f>H13</f>
        <v>733.2</v>
      </c>
      <c r="K12" s="21">
        <f>K13</f>
        <v>640.6</v>
      </c>
      <c r="L12" s="38">
        <f aca="true" t="shared" si="0" ref="L12:L75">K12/H12%</f>
        <v>87.37043098745225</v>
      </c>
    </row>
    <row r="13" spans="2:12" ht="15">
      <c r="B13" s="43" t="s">
        <v>30</v>
      </c>
      <c r="C13" s="14">
        <v>907</v>
      </c>
      <c r="D13" s="40" t="s">
        <v>7</v>
      </c>
      <c r="E13" s="16" t="s">
        <v>8</v>
      </c>
      <c r="F13" s="16" t="s">
        <v>50</v>
      </c>
      <c r="G13" s="16"/>
      <c r="H13" s="21">
        <f>H14+H16</f>
        <v>733.2</v>
      </c>
      <c r="K13" s="21">
        <f>K14+K16</f>
        <v>640.6</v>
      </c>
      <c r="L13" s="38">
        <f t="shared" si="0"/>
        <v>87.37043098745225</v>
      </c>
    </row>
    <row r="14" spans="2:12" ht="28.5">
      <c r="B14" s="44" t="s">
        <v>43</v>
      </c>
      <c r="C14" s="14">
        <v>907</v>
      </c>
      <c r="D14" s="19" t="s">
        <v>7</v>
      </c>
      <c r="E14" s="15" t="s">
        <v>8</v>
      </c>
      <c r="F14" s="15" t="s">
        <v>50</v>
      </c>
      <c r="G14" s="15" t="s">
        <v>36</v>
      </c>
      <c r="H14" s="21">
        <f>H15</f>
        <v>557</v>
      </c>
      <c r="K14" s="21">
        <f>K15</f>
        <v>554.4</v>
      </c>
      <c r="L14" s="38">
        <f t="shared" si="0"/>
        <v>99.53321364452422</v>
      </c>
    </row>
    <row r="15" spans="2:12" ht="15">
      <c r="B15" s="45" t="s">
        <v>41</v>
      </c>
      <c r="C15" s="14">
        <v>907</v>
      </c>
      <c r="D15" s="40" t="s">
        <v>7</v>
      </c>
      <c r="E15" s="16" t="s">
        <v>8</v>
      </c>
      <c r="F15" s="16" t="s">
        <v>50</v>
      </c>
      <c r="G15" s="16" t="s">
        <v>40</v>
      </c>
      <c r="H15" s="22">
        <v>557</v>
      </c>
      <c r="K15" s="22">
        <v>554.4</v>
      </c>
      <c r="L15" s="38">
        <f t="shared" si="0"/>
        <v>99.53321364452422</v>
      </c>
    </row>
    <row r="16" spans="2:12" s="32" customFormat="1" ht="29.25" customHeight="1">
      <c r="B16" s="46" t="s">
        <v>103</v>
      </c>
      <c r="C16" s="14">
        <v>907</v>
      </c>
      <c r="D16" s="40" t="s">
        <v>7</v>
      </c>
      <c r="E16" s="16" t="s">
        <v>8</v>
      </c>
      <c r="F16" s="16" t="s">
        <v>50</v>
      </c>
      <c r="G16" s="16" t="s">
        <v>98</v>
      </c>
      <c r="H16" s="22">
        <v>176.2</v>
      </c>
      <c r="K16" s="22">
        <v>86.2</v>
      </c>
      <c r="L16" s="38">
        <f t="shared" si="0"/>
        <v>48.921679909194104</v>
      </c>
    </row>
    <row r="17" spans="2:12" ht="45">
      <c r="B17" s="47" t="s">
        <v>10</v>
      </c>
      <c r="C17" s="14">
        <v>907</v>
      </c>
      <c r="D17" s="39" t="s">
        <v>7</v>
      </c>
      <c r="E17" s="17" t="s">
        <v>11</v>
      </c>
      <c r="F17" s="17"/>
      <c r="G17" s="17"/>
      <c r="H17" s="21">
        <f>H18+H27</f>
        <v>1038.6</v>
      </c>
      <c r="K17" s="21">
        <f>K18+K27</f>
        <v>968.1</v>
      </c>
      <c r="L17" s="38">
        <f t="shared" si="0"/>
        <v>93.21201617562103</v>
      </c>
    </row>
    <row r="18" spans="2:12" ht="30">
      <c r="B18" s="43" t="s">
        <v>44</v>
      </c>
      <c r="C18" s="14">
        <v>907</v>
      </c>
      <c r="D18" s="40" t="s">
        <v>7</v>
      </c>
      <c r="E18" s="16" t="s">
        <v>11</v>
      </c>
      <c r="F18" s="16" t="s">
        <v>12</v>
      </c>
      <c r="G18" s="16"/>
      <c r="H18" s="22">
        <f>H19+H22+H23+H25+H26+H24</f>
        <v>1033.6</v>
      </c>
      <c r="K18" s="22">
        <f>K19+K22+K23+K25+K26+K24</f>
        <v>963.1</v>
      </c>
      <c r="L18" s="38">
        <f t="shared" si="0"/>
        <v>93.17917956656348</v>
      </c>
    </row>
    <row r="19" spans="2:12" ht="15">
      <c r="B19" s="48" t="s">
        <v>43</v>
      </c>
      <c r="C19" s="14">
        <v>907</v>
      </c>
      <c r="D19" s="19" t="s">
        <v>7</v>
      </c>
      <c r="E19" s="15" t="s">
        <v>11</v>
      </c>
      <c r="F19" s="15" t="s">
        <v>12</v>
      </c>
      <c r="G19" s="18">
        <v>120</v>
      </c>
      <c r="H19" s="21">
        <f>H20+H21</f>
        <v>661.4</v>
      </c>
      <c r="K19" s="21">
        <f>K20+K21</f>
        <v>622.2</v>
      </c>
      <c r="L19" s="38">
        <f t="shared" si="0"/>
        <v>94.07317810704566</v>
      </c>
    </row>
    <row r="20" spans="2:12" ht="15">
      <c r="B20" s="48" t="s">
        <v>41</v>
      </c>
      <c r="C20" s="14">
        <v>907</v>
      </c>
      <c r="D20" s="40" t="s">
        <v>7</v>
      </c>
      <c r="E20" s="16" t="s">
        <v>11</v>
      </c>
      <c r="F20" s="16" t="s">
        <v>12</v>
      </c>
      <c r="G20" s="6">
        <v>121</v>
      </c>
      <c r="H20" s="22">
        <v>661.4</v>
      </c>
      <c r="K20" s="22">
        <v>622.2</v>
      </c>
      <c r="L20" s="38">
        <f t="shared" si="0"/>
        <v>94.07317810704566</v>
      </c>
    </row>
    <row r="21" spans="2:12" ht="0.75" customHeight="1">
      <c r="B21" s="48" t="s">
        <v>45</v>
      </c>
      <c r="C21" s="14">
        <v>907</v>
      </c>
      <c r="D21" s="40" t="s">
        <v>7</v>
      </c>
      <c r="E21" s="16" t="s">
        <v>11</v>
      </c>
      <c r="F21" s="16" t="s">
        <v>12</v>
      </c>
      <c r="G21" s="6">
        <v>122</v>
      </c>
      <c r="H21" s="22">
        <v>0</v>
      </c>
      <c r="K21" s="22">
        <v>0</v>
      </c>
      <c r="L21" s="38" t="e">
        <f t="shared" si="0"/>
        <v>#DIV/0!</v>
      </c>
    </row>
    <row r="22" spans="2:12" ht="30">
      <c r="B22" s="48" t="s">
        <v>46</v>
      </c>
      <c r="C22" s="14">
        <v>907</v>
      </c>
      <c r="D22" s="40" t="s">
        <v>7</v>
      </c>
      <c r="E22" s="16" t="s">
        <v>11</v>
      </c>
      <c r="F22" s="16" t="s">
        <v>12</v>
      </c>
      <c r="G22" s="6">
        <v>242</v>
      </c>
      <c r="H22" s="22">
        <v>85.6</v>
      </c>
      <c r="K22" s="22">
        <v>72.8</v>
      </c>
      <c r="L22" s="38">
        <f t="shared" si="0"/>
        <v>85.04672897196262</v>
      </c>
    </row>
    <row r="23" spans="2:12" ht="15">
      <c r="B23" s="48" t="s">
        <v>47</v>
      </c>
      <c r="C23" s="14">
        <v>907</v>
      </c>
      <c r="D23" s="40" t="s">
        <v>7</v>
      </c>
      <c r="E23" s="16" t="s">
        <v>11</v>
      </c>
      <c r="F23" s="16" t="s">
        <v>12</v>
      </c>
      <c r="G23" s="6">
        <v>244</v>
      </c>
      <c r="H23" s="22">
        <v>284.6</v>
      </c>
      <c r="K23" s="22">
        <v>266.1</v>
      </c>
      <c r="L23" s="38">
        <f t="shared" si="0"/>
        <v>93.49964862965567</v>
      </c>
    </row>
    <row r="24" spans="2:12" ht="15" hidden="1">
      <c r="B24" s="48" t="s">
        <v>47</v>
      </c>
      <c r="C24" s="14">
        <v>907</v>
      </c>
      <c r="D24" s="40" t="s">
        <v>7</v>
      </c>
      <c r="E24" s="16" t="s">
        <v>11</v>
      </c>
      <c r="F24" s="16" t="s">
        <v>12</v>
      </c>
      <c r="G24" s="6">
        <v>541</v>
      </c>
      <c r="H24" s="22">
        <v>0</v>
      </c>
      <c r="K24" s="22">
        <v>0</v>
      </c>
      <c r="L24" s="38" t="e">
        <f t="shared" si="0"/>
        <v>#DIV/0!</v>
      </c>
    </row>
    <row r="25" spans="2:12" ht="14.25" customHeight="1">
      <c r="B25" s="48" t="s">
        <v>48</v>
      </c>
      <c r="C25" s="14">
        <v>907</v>
      </c>
      <c r="D25" s="40" t="s">
        <v>7</v>
      </c>
      <c r="E25" s="16" t="s">
        <v>11</v>
      </c>
      <c r="F25" s="16" t="s">
        <v>12</v>
      </c>
      <c r="G25" s="6">
        <v>851</v>
      </c>
      <c r="H25" s="22">
        <v>2</v>
      </c>
      <c r="K25" s="22">
        <v>2</v>
      </c>
      <c r="L25" s="38">
        <f t="shared" si="0"/>
        <v>100</v>
      </c>
    </row>
    <row r="26" spans="2:12" ht="15" hidden="1">
      <c r="B26" s="48" t="s">
        <v>49</v>
      </c>
      <c r="C26" s="14">
        <v>907</v>
      </c>
      <c r="D26" s="40" t="s">
        <v>7</v>
      </c>
      <c r="E26" s="16" t="s">
        <v>11</v>
      </c>
      <c r="F26" s="16" t="s">
        <v>12</v>
      </c>
      <c r="G26" s="6">
        <v>852</v>
      </c>
      <c r="H26" s="22">
        <v>0</v>
      </c>
      <c r="K26" s="22">
        <v>0</v>
      </c>
      <c r="L26" s="38" t="e">
        <f t="shared" si="0"/>
        <v>#DIV/0!</v>
      </c>
    </row>
    <row r="27" spans="2:12" s="34" customFormat="1" ht="26.25" customHeight="1">
      <c r="B27" s="46" t="s">
        <v>99</v>
      </c>
      <c r="C27" s="14">
        <v>907</v>
      </c>
      <c r="D27" s="40" t="s">
        <v>7</v>
      </c>
      <c r="E27" s="16" t="s">
        <v>11</v>
      </c>
      <c r="F27" s="16" t="s">
        <v>100</v>
      </c>
      <c r="G27" s="6"/>
      <c r="H27" s="33">
        <f>H28</f>
        <v>5</v>
      </c>
      <c r="K27" s="33">
        <f>K28</f>
        <v>5</v>
      </c>
      <c r="L27" s="38">
        <f t="shared" si="0"/>
        <v>100</v>
      </c>
    </row>
    <row r="28" spans="2:12" s="34" customFormat="1" ht="14.25" customHeight="1">
      <c r="B28" s="46" t="s">
        <v>47</v>
      </c>
      <c r="C28" s="14">
        <v>907</v>
      </c>
      <c r="D28" s="40" t="s">
        <v>7</v>
      </c>
      <c r="E28" s="16" t="s">
        <v>11</v>
      </c>
      <c r="F28" s="16" t="s">
        <v>100</v>
      </c>
      <c r="G28" s="6">
        <v>244</v>
      </c>
      <c r="H28" s="33">
        <v>5</v>
      </c>
      <c r="K28" s="33">
        <v>5</v>
      </c>
      <c r="L28" s="38">
        <f t="shared" si="0"/>
        <v>100</v>
      </c>
    </row>
    <row r="29" spans="2:12" ht="15" hidden="1">
      <c r="B29" s="47" t="s">
        <v>13</v>
      </c>
      <c r="C29" s="14">
        <v>907</v>
      </c>
      <c r="D29" s="19" t="s">
        <v>7</v>
      </c>
      <c r="E29" s="15" t="s">
        <v>14</v>
      </c>
      <c r="F29" s="15" t="s">
        <v>12</v>
      </c>
      <c r="G29" s="15"/>
      <c r="H29" s="21">
        <f>H30</f>
        <v>0</v>
      </c>
      <c r="K29" s="21">
        <f>K30</f>
        <v>0</v>
      </c>
      <c r="L29" s="38" t="e">
        <f t="shared" si="0"/>
        <v>#DIV/0!</v>
      </c>
    </row>
    <row r="30" spans="2:12" ht="15" hidden="1">
      <c r="B30" s="48" t="s">
        <v>43</v>
      </c>
      <c r="C30" s="14">
        <v>907</v>
      </c>
      <c r="D30" s="40" t="s">
        <v>7</v>
      </c>
      <c r="E30" s="16" t="s">
        <v>14</v>
      </c>
      <c r="F30" s="16" t="s">
        <v>12</v>
      </c>
      <c r="G30" s="6">
        <v>541</v>
      </c>
      <c r="H30" s="22">
        <v>0</v>
      </c>
      <c r="K30" s="22">
        <v>0</v>
      </c>
      <c r="L30" s="38" t="e">
        <f t="shared" si="0"/>
        <v>#DIV/0!</v>
      </c>
    </row>
    <row r="31" spans="2:12" ht="15">
      <c r="B31" s="49" t="s">
        <v>51</v>
      </c>
      <c r="C31" s="14">
        <v>907</v>
      </c>
      <c r="D31" s="19" t="s">
        <v>7</v>
      </c>
      <c r="E31" s="15" t="s">
        <v>15</v>
      </c>
      <c r="F31" s="16"/>
      <c r="G31" s="6"/>
      <c r="H31" s="21">
        <f>H32</f>
        <v>74</v>
      </c>
      <c r="K31" s="21">
        <f>K32</f>
        <v>74</v>
      </c>
      <c r="L31" s="38">
        <f t="shared" si="0"/>
        <v>100</v>
      </c>
    </row>
    <row r="32" spans="2:12" ht="15">
      <c r="B32" s="43" t="s">
        <v>52</v>
      </c>
      <c r="C32" s="14">
        <v>907</v>
      </c>
      <c r="D32" s="40" t="s">
        <v>7</v>
      </c>
      <c r="E32" s="16" t="s">
        <v>15</v>
      </c>
      <c r="F32" s="16" t="s">
        <v>53</v>
      </c>
      <c r="G32" s="6"/>
      <c r="H32" s="22">
        <f>H33+H36+H37</f>
        <v>74</v>
      </c>
      <c r="K32" s="22">
        <f>K33+K36+K37</f>
        <v>74</v>
      </c>
      <c r="L32" s="38">
        <f t="shared" si="0"/>
        <v>100</v>
      </c>
    </row>
    <row r="33" spans="2:12" ht="0.75" customHeight="1">
      <c r="B33" s="48" t="s">
        <v>43</v>
      </c>
      <c r="C33" s="14">
        <v>907</v>
      </c>
      <c r="D33" s="40" t="s">
        <v>7</v>
      </c>
      <c r="E33" s="16" t="s">
        <v>15</v>
      </c>
      <c r="F33" s="16" t="s">
        <v>53</v>
      </c>
      <c r="G33" s="6">
        <v>120</v>
      </c>
      <c r="H33" s="22">
        <f>H34+H35</f>
        <v>0</v>
      </c>
      <c r="K33" s="22">
        <f>K34+K35</f>
        <v>0</v>
      </c>
      <c r="L33" s="38" t="e">
        <f t="shared" si="0"/>
        <v>#DIV/0!</v>
      </c>
    </row>
    <row r="34" spans="2:12" ht="15" hidden="1">
      <c r="B34" s="48" t="s">
        <v>41</v>
      </c>
      <c r="C34" s="14">
        <v>907</v>
      </c>
      <c r="D34" s="40" t="s">
        <v>7</v>
      </c>
      <c r="E34" s="16" t="s">
        <v>15</v>
      </c>
      <c r="F34" s="16" t="s">
        <v>53</v>
      </c>
      <c r="G34" s="6">
        <v>121</v>
      </c>
      <c r="H34" s="22">
        <v>0</v>
      </c>
      <c r="K34" s="22">
        <v>0</v>
      </c>
      <c r="L34" s="38" t="e">
        <f t="shared" si="0"/>
        <v>#DIV/0!</v>
      </c>
    </row>
    <row r="35" spans="2:12" ht="15" hidden="1">
      <c r="B35" s="48" t="s">
        <v>45</v>
      </c>
      <c r="C35" s="14">
        <v>907</v>
      </c>
      <c r="D35" s="40" t="s">
        <v>7</v>
      </c>
      <c r="E35" s="16" t="s">
        <v>15</v>
      </c>
      <c r="F35" s="16" t="s">
        <v>53</v>
      </c>
      <c r="G35" s="6">
        <v>122</v>
      </c>
      <c r="H35" s="22">
        <v>0</v>
      </c>
      <c r="K35" s="22">
        <v>0</v>
      </c>
      <c r="L35" s="38" t="e">
        <f t="shared" si="0"/>
        <v>#DIV/0!</v>
      </c>
    </row>
    <row r="36" spans="2:12" ht="30" hidden="1">
      <c r="B36" s="48" t="s">
        <v>46</v>
      </c>
      <c r="C36" s="14">
        <v>907</v>
      </c>
      <c r="D36" s="40" t="s">
        <v>7</v>
      </c>
      <c r="E36" s="16" t="s">
        <v>15</v>
      </c>
      <c r="F36" s="16" t="s">
        <v>53</v>
      </c>
      <c r="G36" s="6">
        <v>242</v>
      </c>
      <c r="H36" s="22">
        <v>0</v>
      </c>
      <c r="K36" s="22">
        <v>0</v>
      </c>
      <c r="L36" s="38" t="e">
        <f t="shared" si="0"/>
        <v>#DIV/0!</v>
      </c>
    </row>
    <row r="37" spans="2:12" ht="15">
      <c r="B37" s="48" t="s">
        <v>47</v>
      </c>
      <c r="C37" s="14">
        <v>907</v>
      </c>
      <c r="D37" s="40" t="s">
        <v>7</v>
      </c>
      <c r="E37" s="16" t="s">
        <v>15</v>
      </c>
      <c r="F37" s="16" t="s">
        <v>53</v>
      </c>
      <c r="G37" s="6">
        <v>244</v>
      </c>
      <c r="H37" s="22">
        <v>74</v>
      </c>
      <c r="K37" s="22">
        <v>74</v>
      </c>
      <c r="L37" s="38">
        <f t="shared" si="0"/>
        <v>100</v>
      </c>
    </row>
    <row r="38" spans="2:12" ht="13.5" customHeight="1">
      <c r="B38" s="47" t="s">
        <v>16</v>
      </c>
      <c r="C38" s="14">
        <v>907</v>
      </c>
      <c r="D38" s="19" t="s">
        <v>7</v>
      </c>
      <c r="E38" s="15" t="s">
        <v>31</v>
      </c>
      <c r="F38" s="17"/>
      <c r="G38" s="17"/>
      <c r="H38" s="21">
        <f>H39</f>
        <v>65</v>
      </c>
      <c r="K38" s="21">
        <f>K39</f>
        <v>35.6</v>
      </c>
      <c r="L38" s="38">
        <f t="shared" si="0"/>
        <v>54.76923076923077</v>
      </c>
    </row>
    <row r="39" spans="2:12" s="7" customFormat="1" ht="39">
      <c r="B39" s="50" t="s">
        <v>18</v>
      </c>
      <c r="C39" s="14">
        <v>907</v>
      </c>
      <c r="D39" s="19" t="s">
        <v>7</v>
      </c>
      <c r="E39" s="15" t="s">
        <v>31</v>
      </c>
      <c r="F39" s="15" t="s">
        <v>19</v>
      </c>
      <c r="G39" s="15"/>
      <c r="H39" s="21">
        <f>H40+H41</f>
        <v>65</v>
      </c>
      <c r="I39" s="9" t="s">
        <v>39</v>
      </c>
      <c r="J39" s="8"/>
      <c r="K39" s="21">
        <f>K40+K41</f>
        <v>35.6</v>
      </c>
      <c r="L39" s="38">
        <f t="shared" si="0"/>
        <v>54.76923076923077</v>
      </c>
    </row>
    <row r="40" spans="2:12" ht="15">
      <c r="B40" s="48" t="s">
        <v>47</v>
      </c>
      <c r="C40" s="14">
        <v>907</v>
      </c>
      <c r="D40" s="40" t="s">
        <v>7</v>
      </c>
      <c r="E40" s="16" t="s">
        <v>31</v>
      </c>
      <c r="F40" s="16" t="s">
        <v>19</v>
      </c>
      <c r="G40" s="16" t="s">
        <v>55</v>
      </c>
      <c r="H40" s="22">
        <v>25</v>
      </c>
      <c r="K40" s="22">
        <v>0</v>
      </c>
      <c r="L40" s="38">
        <f t="shared" si="0"/>
        <v>0</v>
      </c>
    </row>
    <row r="41" spans="2:12" ht="15">
      <c r="B41" s="48" t="s">
        <v>48</v>
      </c>
      <c r="C41" s="14">
        <v>907</v>
      </c>
      <c r="D41" s="40" t="s">
        <v>7</v>
      </c>
      <c r="E41" s="16" t="s">
        <v>31</v>
      </c>
      <c r="F41" s="16" t="s">
        <v>19</v>
      </c>
      <c r="G41" s="16" t="s">
        <v>59</v>
      </c>
      <c r="H41" s="22">
        <v>40</v>
      </c>
      <c r="K41" s="22">
        <v>35.6</v>
      </c>
      <c r="L41" s="38">
        <f t="shared" si="0"/>
        <v>89</v>
      </c>
    </row>
    <row r="42" spans="2:12" ht="15">
      <c r="B42" s="47" t="s">
        <v>32</v>
      </c>
      <c r="C42" s="14">
        <v>907</v>
      </c>
      <c r="D42" s="19" t="s">
        <v>8</v>
      </c>
      <c r="E42" s="16"/>
      <c r="F42" s="16"/>
      <c r="G42" s="16"/>
      <c r="H42" s="35">
        <f>H43</f>
        <v>79.5</v>
      </c>
      <c r="K42" s="35">
        <f>K43</f>
        <v>79.5</v>
      </c>
      <c r="L42" s="38">
        <f t="shared" si="0"/>
        <v>100</v>
      </c>
    </row>
    <row r="43" spans="2:12" ht="15">
      <c r="B43" s="51" t="s">
        <v>33</v>
      </c>
      <c r="C43" s="14">
        <v>907</v>
      </c>
      <c r="D43" s="19" t="s">
        <v>8</v>
      </c>
      <c r="E43" s="15" t="s">
        <v>21</v>
      </c>
      <c r="F43" s="16"/>
      <c r="G43" s="16"/>
      <c r="H43" s="22">
        <f>H44+H46+H47</f>
        <v>79.5</v>
      </c>
      <c r="K43" s="22">
        <f>K44+K46+K47</f>
        <v>79.5</v>
      </c>
      <c r="L43" s="38">
        <f t="shared" si="0"/>
        <v>100</v>
      </c>
    </row>
    <row r="44" spans="2:12" ht="15">
      <c r="B44" s="51" t="s">
        <v>9</v>
      </c>
      <c r="C44" s="14">
        <v>907</v>
      </c>
      <c r="D44" s="40" t="s">
        <v>8</v>
      </c>
      <c r="E44" s="16" t="s">
        <v>21</v>
      </c>
      <c r="F44" s="16" t="s">
        <v>35</v>
      </c>
      <c r="G44" s="16" t="s">
        <v>36</v>
      </c>
      <c r="H44" s="22">
        <f>H45</f>
        <v>70.6</v>
      </c>
      <c r="K44" s="22">
        <f>K45</f>
        <v>70.6</v>
      </c>
      <c r="L44" s="38">
        <f t="shared" si="0"/>
        <v>100</v>
      </c>
    </row>
    <row r="45" spans="2:12" ht="26.25" customHeight="1">
      <c r="B45" s="51" t="s">
        <v>34</v>
      </c>
      <c r="C45" s="14">
        <v>907</v>
      </c>
      <c r="D45" s="40" t="s">
        <v>8</v>
      </c>
      <c r="E45" s="16" t="s">
        <v>21</v>
      </c>
      <c r="F45" s="16" t="s">
        <v>35</v>
      </c>
      <c r="G45" s="16" t="s">
        <v>40</v>
      </c>
      <c r="H45" s="22">
        <v>70.6</v>
      </c>
      <c r="K45" s="22">
        <v>70.6</v>
      </c>
      <c r="L45" s="38">
        <f t="shared" si="0"/>
        <v>100</v>
      </c>
    </row>
    <row r="46" spans="2:12" ht="0.75" customHeight="1">
      <c r="B46" s="48" t="s">
        <v>46</v>
      </c>
      <c r="C46" s="14">
        <v>907</v>
      </c>
      <c r="D46" s="40" t="s">
        <v>8</v>
      </c>
      <c r="E46" s="16" t="s">
        <v>21</v>
      </c>
      <c r="F46" s="16" t="s">
        <v>35</v>
      </c>
      <c r="G46" s="6">
        <v>242</v>
      </c>
      <c r="H46" s="22">
        <v>0</v>
      </c>
      <c r="K46" s="22">
        <v>0</v>
      </c>
      <c r="L46" s="38" t="e">
        <f t="shared" si="0"/>
        <v>#DIV/0!</v>
      </c>
    </row>
    <row r="47" spans="2:12" ht="19.5" customHeight="1">
      <c r="B47" s="48" t="s">
        <v>47</v>
      </c>
      <c r="C47" s="14">
        <v>907</v>
      </c>
      <c r="D47" s="40" t="s">
        <v>8</v>
      </c>
      <c r="E47" s="16" t="s">
        <v>21</v>
      </c>
      <c r="F47" s="16" t="s">
        <v>35</v>
      </c>
      <c r="G47" s="6">
        <v>244</v>
      </c>
      <c r="H47" s="22">
        <v>8.9</v>
      </c>
      <c r="K47" s="22">
        <v>8.9</v>
      </c>
      <c r="L47" s="38">
        <f t="shared" si="0"/>
        <v>100</v>
      </c>
    </row>
    <row r="48" spans="2:12" ht="15" hidden="1">
      <c r="B48" s="47" t="s">
        <v>20</v>
      </c>
      <c r="C48" s="14">
        <v>907</v>
      </c>
      <c r="D48" s="19" t="s">
        <v>21</v>
      </c>
      <c r="E48" s="16"/>
      <c r="F48" s="16"/>
      <c r="G48" s="16"/>
      <c r="H48" s="35">
        <f>H49</f>
        <v>0</v>
      </c>
      <c r="K48" s="35">
        <f>K49</f>
        <v>0</v>
      </c>
      <c r="L48" s="38" t="e">
        <f t="shared" si="0"/>
        <v>#DIV/0!</v>
      </c>
    </row>
    <row r="49" spans="2:12" ht="29.25" hidden="1">
      <c r="B49" s="52" t="s">
        <v>56</v>
      </c>
      <c r="C49" s="14">
        <v>907</v>
      </c>
      <c r="D49" s="39" t="s">
        <v>21</v>
      </c>
      <c r="E49" s="17" t="s">
        <v>17</v>
      </c>
      <c r="F49" s="17"/>
      <c r="G49" s="17"/>
      <c r="H49" s="21">
        <f>H50</f>
        <v>0</v>
      </c>
      <c r="K49" s="21">
        <f>K50</f>
        <v>0</v>
      </c>
      <c r="L49" s="38" t="e">
        <f t="shared" si="0"/>
        <v>#DIV/0!</v>
      </c>
    </row>
    <row r="50" spans="2:12" ht="30" hidden="1">
      <c r="B50" s="51" t="s">
        <v>22</v>
      </c>
      <c r="C50" s="14">
        <v>907</v>
      </c>
      <c r="D50" s="40" t="s">
        <v>21</v>
      </c>
      <c r="E50" s="16" t="s">
        <v>17</v>
      </c>
      <c r="F50" s="16" t="s">
        <v>23</v>
      </c>
      <c r="G50" s="16"/>
      <c r="H50" s="22">
        <f>H51</f>
        <v>0</v>
      </c>
      <c r="K50" s="22">
        <f>K51</f>
        <v>0</v>
      </c>
      <c r="L50" s="38" t="e">
        <f t="shared" si="0"/>
        <v>#DIV/0!</v>
      </c>
    </row>
    <row r="51" spans="2:12" ht="15.75" customHeight="1" hidden="1">
      <c r="B51" s="48" t="s">
        <v>47</v>
      </c>
      <c r="C51" s="14">
        <v>907</v>
      </c>
      <c r="D51" s="40" t="s">
        <v>21</v>
      </c>
      <c r="E51" s="16" t="s">
        <v>17</v>
      </c>
      <c r="F51" s="16" t="s">
        <v>23</v>
      </c>
      <c r="G51" s="16" t="s">
        <v>55</v>
      </c>
      <c r="H51" s="22">
        <v>0</v>
      </c>
      <c r="K51" s="22">
        <v>0</v>
      </c>
      <c r="L51" s="38" t="e">
        <f t="shared" si="0"/>
        <v>#DIV/0!</v>
      </c>
    </row>
    <row r="52" spans="2:12" ht="15">
      <c r="B52" s="47" t="s">
        <v>75</v>
      </c>
      <c r="C52" s="14">
        <v>907</v>
      </c>
      <c r="D52" s="19" t="s">
        <v>11</v>
      </c>
      <c r="E52" s="24"/>
      <c r="F52" s="24"/>
      <c r="G52" s="24"/>
      <c r="H52" s="36">
        <f>H55+H53+H58</f>
        <v>1130.5</v>
      </c>
      <c r="K52" s="36">
        <f>K55+K53+K58</f>
        <v>1120.3000000000002</v>
      </c>
      <c r="L52" s="38">
        <f t="shared" si="0"/>
        <v>99.09774436090227</v>
      </c>
    </row>
    <row r="53" spans="2:12" ht="15">
      <c r="B53" s="53" t="s">
        <v>76</v>
      </c>
      <c r="C53" s="14">
        <v>907</v>
      </c>
      <c r="D53" s="28" t="s">
        <v>11</v>
      </c>
      <c r="E53" s="26" t="s">
        <v>7</v>
      </c>
      <c r="F53" s="26"/>
      <c r="G53" s="26"/>
      <c r="H53" s="27">
        <f>H54</f>
        <v>47.5</v>
      </c>
      <c r="K53" s="27">
        <f>K54</f>
        <v>43.9</v>
      </c>
      <c r="L53" s="38">
        <f t="shared" si="0"/>
        <v>92.42105263157895</v>
      </c>
    </row>
    <row r="54" spans="2:12" ht="15">
      <c r="B54" s="48" t="s">
        <v>47</v>
      </c>
      <c r="C54" s="14">
        <v>907</v>
      </c>
      <c r="D54" s="28" t="s">
        <v>11</v>
      </c>
      <c r="E54" s="26" t="s">
        <v>7</v>
      </c>
      <c r="F54" s="26" t="s">
        <v>77</v>
      </c>
      <c r="G54" s="26" t="s">
        <v>55</v>
      </c>
      <c r="H54" s="27">
        <v>47.5</v>
      </c>
      <c r="K54" s="27">
        <v>43.9</v>
      </c>
      <c r="L54" s="38">
        <f t="shared" si="0"/>
        <v>92.42105263157895</v>
      </c>
    </row>
    <row r="55" spans="2:12" ht="15" customHeight="1">
      <c r="B55" s="53" t="s">
        <v>78</v>
      </c>
      <c r="C55" s="14">
        <v>907</v>
      </c>
      <c r="D55" s="28" t="s">
        <v>11</v>
      </c>
      <c r="E55" s="26" t="s">
        <v>79</v>
      </c>
      <c r="F55" s="26"/>
      <c r="G55" s="26"/>
      <c r="H55" s="27">
        <f>H56</f>
        <v>988</v>
      </c>
      <c r="K55" s="27">
        <f>K56</f>
        <v>982.5</v>
      </c>
      <c r="L55" s="38">
        <f t="shared" si="0"/>
        <v>99.44331983805667</v>
      </c>
    </row>
    <row r="56" spans="2:12" ht="15" customHeight="1">
      <c r="B56" s="48" t="s">
        <v>47</v>
      </c>
      <c r="C56" s="14">
        <v>907</v>
      </c>
      <c r="D56" s="28" t="s">
        <v>11</v>
      </c>
      <c r="E56" s="26" t="s">
        <v>79</v>
      </c>
      <c r="F56" s="26" t="s">
        <v>80</v>
      </c>
      <c r="G56" s="26" t="s">
        <v>55</v>
      </c>
      <c r="H56" s="27">
        <v>988</v>
      </c>
      <c r="K56" s="27">
        <v>982.5</v>
      </c>
      <c r="L56" s="38">
        <f t="shared" si="0"/>
        <v>99.44331983805667</v>
      </c>
    </row>
    <row r="57" spans="2:12" ht="15" customHeight="1">
      <c r="B57" s="53" t="s">
        <v>94</v>
      </c>
      <c r="C57" s="14">
        <v>907</v>
      </c>
      <c r="D57" s="28" t="s">
        <v>11</v>
      </c>
      <c r="E57" s="26" t="s">
        <v>92</v>
      </c>
      <c r="F57" s="26"/>
      <c r="G57" s="26"/>
      <c r="H57" s="27">
        <f>H59</f>
        <v>95</v>
      </c>
      <c r="K57" s="27">
        <f>K59</f>
        <v>93.9</v>
      </c>
      <c r="L57" s="38">
        <f t="shared" si="0"/>
        <v>98.8421052631579</v>
      </c>
    </row>
    <row r="58" spans="2:12" ht="15" customHeight="1">
      <c r="B58" s="48" t="s">
        <v>95</v>
      </c>
      <c r="C58" s="14">
        <v>907</v>
      </c>
      <c r="D58" s="28" t="s">
        <v>11</v>
      </c>
      <c r="E58" s="26" t="s">
        <v>92</v>
      </c>
      <c r="F58" s="26" t="s">
        <v>93</v>
      </c>
      <c r="G58" s="26"/>
      <c r="H58" s="27">
        <v>95</v>
      </c>
      <c r="K58" s="27">
        <f>K59</f>
        <v>93.9</v>
      </c>
      <c r="L58" s="38">
        <f t="shared" si="0"/>
        <v>98.8421052631579</v>
      </c>
    </row>
    <row r="59" spans="2:12" ht="15" customHeight="1">
      <c r="B59" s="48" t="s">
        <v>47</v>
      </c>
      <c r="C59" s="14">
        <v>907</v>
      </c>
      <c r="D59" s="28" t="s">
        <v>11</v>
      </c>
      <c r="E59" s="26" t="s">
        <v>92</v>
      </c>
      <c r="F59" s="26" t="s">
        <v>93</v>
      </c>
      <c r="G59" s="26" t="s">
        <v>55</v>
      </c>
      <c r="H59" s="27">
        <v>95</v>
      </c>
      <c r="K59" s="27">
        <v>93.9</v>
      </c>
      <c r="L59" s="38">
        <f t="shared" si="0"/>
        <v>98.8421052631579</v>
      </c>
    </row>
    <row r="60" spans="2:12" ht="15" customHeight="1">
      <c r="B60" s="47" t="s">
        <v>63</v>
      </c>
      <c r="C60" s="14">
        <v>907</v>
      </c>
      <c r="D60" s="19" t="s">
        <v>64</v>
      </c>
      <c r="E60" s="16"/>
      <c r="F60" s="16"/>
      <c r="G60" s="16"/>
      <c r="H60" s="35">
        <f>H74+H67+H61</f>
        <v>1652.1</v>
      </c>
      <c r="K60" s="35">
        <f>K74+K67+K61</f>
        <v>1598.8</v>
      </c>
      <c r="L60" s="38">
        <f t="shared" si="0"/>
        <v>96.77380303855698</v>
      </c>
    </row>
    <row r="61" spans="2:12" ht="15" customHeight="1">
      <c r="B61" s="50" t="s">
        <v>81</v>
      </c>
      <c r="C61" s="14">
        <v>907</v>
      </c>
      <c r="D61" s="41" t="s">
        <v>64</v>
      </c>
      <c r="E61" s="29" t="s">
        <v>7</v>
      </c>
      <c r="F61" s="29"/>
      <c r="G61" s="29"/>
      <c r="H61" s="30">
        <f>H62+H64+H66</f>
        <v>179</v>
      </c>
      <c r="K61" s="30">
        <f>K62+K64+K66</f>
        <v>175.1</v>
      </c>
      <c r="L61" s="38">
        <f t="shared" si="0"/>
        <v>97.82122905027933</v>
      </c>
    </row>
    <row r="62" spans="2:12" ht="15" customHeight="1">
      <c r="B62" s="53" t="s">
        <v>82</v>
      </c>
      <c r="C62" s="14">
        <v>907</v>
      </c>
      <c r="D62" s="28" t="s">
        <v>64</v>
      </c>
      <c r="E62" s="26" t="s">
        <v>7</v>
      </c>
      <c r="F62" s="26" t="s">
        <v>101</v>
      </c>
      <c r="G62" s="26"/>
      <c r="H62" s="27">
        <f>H63</f>
        <v>3</v>
      </c>
      <c r="K62" s="27">
        <f>K63</f>
        <v>0</v>
      </c>
      <c r="L62" s="38">
        <f t="shared" si="0"/>
        <v>0</v>
      </c>
    </row>
    <row r="63" spans="2:12" ht="15" customHeight="1">
      <c r="B63" s="48" t="s">
        <v>47</v>
      </c>
      <c r="C63" s="14">
        <v>907</v>
      </c>
      <c r="D63" s="28" t="s">
        <v>64</v>
      </c>
      <c r="E63" s="26" t="s">
        <v>7</v>
      </c>
      <c r="F63" s="26" t="s">
        <v>101</v>
      </c>
      <c r="G63" s="26" t="s">
        <v>55</v>
      </c>
      <c r="H63" s="27">
        <v>3</v>
      </c>
      <c r="K63" s="27">
        <v>0</v>
      </c>
      <c r="L63" s="38">
        <f t="shared" si="0"/>
        <v>0</v>
      </c>
    </row>
    <row r="64" spans="2:12" s="34" customFormat="1" ht="15" customHeight="1">
      <c r="B64" s="53" t="s">
        <v>82</v>
      </c>
      <c r="C64" s="14">
        <v>907</v>
      </c>
      <c r="D64" s="28" t="s">
        <v>64</v>
      </c>
      <c r="E64" s="26" t="s">
        <v>7</v>
      </c>
      <c r="F64" s="26" t="s">
        <v>80</v>
      </c>
      <c r="G64" s="26"/>
      <c r="H64" s="33">
        <f>H65</f>
        <v>176</v>
      </c>
      <c r="K64" s="33">
        <f>K65</f>
        <v>175.1</v>
      </c>
      <c r="L64" s="38">
        <f t="shared" si="0"/>
        <v>99.48863636363636</v>
      </c>
    </row>
    <row r="65" spans="2:12" s="34" customFormat="1" ht="15" customHeight="1">
      <c r="B65" s="46" t="s">
        <v>47</v>
      </c>
      <c r="C65" s="14">
        <v>907</v>
      </c>
      <c r="D65" s="28" t="s">
        <v>64</v>
      </c>
      <c r="E65" s="26" t="s">
        <v>7</v>
      </c>
      <c r="F65" s="26" t="s">
        <v>80</v>
      </c>
      <c r="G65" s="26" t="s">
        <v>55</v>
      </c>
      <c r="H65" s="33">
        <v>176</v>
      </c>
      <c r="K65" s="33">
        <v>175.1</v>
      </c>
      <c r="L65" s="38">
        <f t="shared" si="0"/>
        <v>99.48863636363636</v>
      </c>
    </row>
    <row r="66" spans="2:12" s="34" customFormat="1" ht="26.25" customHeight="1" hidden="1">
      <c r="B66" s="53" t="s">
        <v>102</v>
      </c>
      <c r="C66" s="14">
        <v>907</v>
      </c>
      <c r="D66" s="28" t="s">
        <v>64</v>
      </c>
      <c r="E66" s="26" t="s">
        <v>7</v>
      </c>
      <c r="F66" s="26" t="s">
        <v>87</v>
      </c>
      <c r="G66" s="26" t="s">
        <v>55</v>
      </c>
      <c r="H66" s="33">
        <v>0</v>
      </c>
      <c r="K66" s="33">
        <v>0</v>
      </c>
      <c r="L66" s="38" t="e">
        <f t="shared" si="0"/>
        <v>#DIV/0!</v>
      </c>
    </row>
    <row r="67" spans="2:12" ht="15" customHeight="1">
      <c r="B67" s="50" t="s">
        <v>83</v>
      </c>
      <c r="C67" s="14">
        <v>907</v>
      </c>
      <c r="D67" s="41" t="s">
        <v>64</v>
      </c>
      <c r="E67" s="29" t="s">
        <v>8</v>
      </c>
      <c r="F67" s="29"/>
      <c r="G67" s="29"/>
      <c r="H67" s="30">
        <f>H68+H70+H72</f>
        <v>903.8000000000001</v>
      </c>
      <c r="K67" s="30">
        <f>K68+K70+K72</f>
        <v>884.6</v>
      </c>
      <c r="L67" s="38">
        <f t="shared" si="0"/>
        <v>97.87563620269971</v>
      </c>
    </row>
    <row r="68" spans="2:12" ht="15" customHeight="1">
      <c r="B68" s="48" t="s">
        <v>85</v>
      </c>
      <c r="C68" s="14">
        <v>907</v>
      </c>
      <c r="D68" s="41" t="s">
        <v>64</v>
      </c>
      <c r="E68" s="29" t="s">
        <v>8</v>
      </c>
      <c r="F68" s="29" t="s">
        <v>84</v>
      </c>
      <c r="G68" s="29"/>
      <c r="H68" s="30">
        <f>H69</f>
        <v>600</v>
      </c>
      <c r="K68" s="30">
        <f>K69</f>
        <v>592.8</v>
      </c>
      <c r="L68" s="38">
        <f t="shared" si="0"/>
        <v>98.8</v>
      </c>
    </row>
    <row r="69" spans="2:12" ht="15" customHeight="1">
      <c r="B69" s="48" t="s">
        <v>47</v>
      </c>
      <c r="C69" s="14">
        <v>907</v>
      </c>
      <c r="D69" s="28" t="s">
        <v>64</v>
      </c>
      <c r="E69" s="26" t="s">
        <v>8</v>
      </c>
      <c r="F69" s="26" t="s">
        <v>84</v>
      </c>
      <c r="G69" s="26" t="s">
        <v>55</v>
      </c>
      <c r="H69" s="27">
        <v>600</v>
      </c>
      <c r="K69" s="27">
        <v>592.8</v>
      </c>
      <c r="L69" s="38">
        <f t="shared" si="0"/>
        <v>98.8</v>
      </c>
    </row>
    <row r="70" spans="2:12" ht="28.5" customHeight="1">
      <c r="B70" s="53" t="s">
        <v>86</v>
      </c>
      <c r="C70" s="14">
        <v>907</v>
      </c>
      <c r="D70" s="41" t="s">
        <v>64</v>
      </c>
      <c r="E70" s="29" t="s">
        <v>8</v>
      </c>
      <c r="F70" s="29" t="s">
        <v>87</v>
      </c>
      <c r="G70" s="18"/>
      <c r="H70" s="30">
        <f>H71</f>
        <v>260.6</v>
      </c>
      <c r="K70" s="30">
        <f>K71</f>
        <v>260.6</v>
      </c>
      <c r="L70" s="38">
        <f t="shared" si="0"/>
        <v>100</v>
      </c>
    </row>
    <row r="71" spans="2:12" ht="15">
      <c r="B71" s="48" t="s">
        <v>47</v>
      </c>
      <c r="C71" s="14">
        <v>907</v>
      </c>
      <c r="D71" s="40" t="s">
        <v>64</v>
      </c>
      <c r="E71" s="16" t="s">
        <v>8</v>
      </c>
      <c r="F71" s="16" t="s">
        <v>87</v>
      </c>
      <c r="G71" s="6">
        <v>244</v>
      </c>
      <c r="H71" s="31">
        <v>260.6</v>
      </c>
      <c r="K71" s="31">
        <v>260.6</v>
      </c>
      <c r="L71" s="38">
        <f t="shared" si="0"/>
        <v>100</v>
      </c>
    </row>
    <row r="72" spans="2:12" ht="15">
      <c r="B72" s="48" t="s">
        <v>97</v>
      </c>
      <c r="C72" s="14">
        <v>907</v>
      </c>
      <c r="D72" s="40" t="s">
        <v>64</v>
      </c>
      <c r="E72" s="16" t="s">
        <v>8</v>
      </c>
      <c r="F72" s="16" t="s">
        <v>96</v>
      </c>
      <c r="G72" s="6"/>
      <c r="H72" s="31">
        <f>H73</f>
        <v>43.2</v>
      </c>
      <c r="K72" s="31">
        <f>K73</f>
        <v>31.2</v>
      </c>
      <c r="L72" s="38">
        <f t="shared" si="0"/>
        <v>72.22222222222221</v>
      </c>
    </row>
    <row r="73" spans="2:12" ht="15">
      <c r="B73" s="48" t="s">
        <v>47</v>
      </c>
      <c r="C73" s="14">
        <v>907</v>
      </c>
      <c r="D73" s="40" t="s">
        <v>64</v>
      </c>
      <c r="E73" s="16" t="s">
        <v>8</v>
      </c>
      <c r="F73" s="16" t="s">
        <v>96</v>
      </c>
      <c r="G73" s="6">
        <v>244</v>
      </c>
      <c r="H73" s="31">
        <v>43.2</v>
      </c>
      <c r="K73" s="31">
        <v>31.2</v>
      </c>
      <c r="L73" s="38">
        <f t="shared" si="0"/>
        <v>72.22222222222221</v>
      </c>
    </row>
    <row r="74" spans="2:12" ht="15" customHeight="1">
      <c r="B74" s="50" t="s">
        <v>65</v>
      </c>
      <c r="C74" s="14">
        <v>907</v>
      </c>
      <c r="D74" s="19" t="s">
        <v>64</v>
      </c>
      <c r="E74" s="15" t="s">
        <v>21</v>
      </c>
      <c r="F74" s="16"/>
      <c r="G74" s="16"/>
      <c r="H74" s="21">
        <f>H75+H77+H79+H81</f>
        <v>569.3</v>
      </c>
      <c r="K74" s="21">
        <f>K75+K77+K79+K81</f>
        <v>539.1</v>
      </c>
      <c r="L74" s="38">
        <f t="shared" si="0"/>
        <v>94.69523976813632</v>
      </c>
    </row>
    <row r="75" spans="2:12" ht="15" customHeight="1">
      <c r="B75" s="53" t="s">
        <v>66</v>
      </c>
      <c r="C75" s="14">
        <v>907</v>
      </c>
      <c r="D75" s="40" t="s">
        <v>64</v>
      </c>
      <c r="E75" s="16" t="s">
        <v>21</v>
      </c>
      <c r="F75" s="16" t="s">
        <v>67</v>
      </c>
      <c r="G75" s="16"/>
      <c r="H75" s="22">
        <f>H76</f>
        <v>371.5</v>
      </c>
      <c r="K75" s="22">
        <f>K76</f>
        <v>355.1</v>
      </c>
      <c r="L75" s="38">
        <f t="shared" si="0"/>
        <v>95.58546433378197</v>
      </c>
    </row>
    <row r="76" spans="2:12" ht="15" customHeight="1">
      <c r="B76" s="53" t="s">
        <v>68</v>
      </c>
      <c r="C76" s="14">
        <v>907</v>
      </c>
      <c r="D76" s="40" t="s">
        <v>64</v>
      </c>
      <c r="E76" s="16" t="s">
        <v>21</v>
      </c>
      <c r="F76" s="16" t="s">
        <v>67</v>
      </c>
      <c r="G76" s="16" t="s">
        <v>55</v>
      </c>
      <c r="H76" s="22">
        <v>371.5</v>
      </c>
      <c r="K76" s="22">
        <v>355.1</v>
      </c>
      <c r="L76" s="38">
        <f aca="true" t="shared" si="1" ref="L76:L108">K76/H76%</f>
        <v>95.58546433378197</v>
      </c>
    </row>
    <row r="77" spans="2:12" ht="27" customHeight="1">
      <c r="B77" s="53" t="s">
        <v>69</v>
      </c>
      <c r="C77" s="14">
        <v>907</v>
      </c>
      <c r="D77" s="40" t="s">
        <v>64</v>
      </c>
      <c r="E77" s="16" t="s">
        <v>21</v>
      </c>
      <c r="F77" s="16" t="s">
        <v>70</v>
      </c>
      <c r="G77" s="16"/>
      <c r="H77" s="22">
        <f>H78</f>
        <v>116.9</v>
      </c>
      <c r="K77" s="22">
        <f>K78</f>
        <v>116.9</v>
      </c>
      <c r="L77" s="38">
        <f t="shared" si="1"/>
        <v>100</v>
      </c>
    </row>
    <row r="78" spans="2:12" ht="15" customHeight="1">
      <c r="B78" s="53" t="s">
        <v>68</v>
      </c>
      <c r="C78" s="14">
        <v>907</v>
      </c>
      <c r="D78" s="40" t="s">
        <v>64</v>
      </c>
      <c r="E78" s="16" t="s">
        <v>21</v>
      </c>
      <c r="F78" s="16" t="s">
        <v>70</v>
      </c>
      <c r="G78" s="16" t="s">
        <v>55</v>
      </c>
      <c r="H78" s="22">
        <v>116.9</v>
      </c>
      <c r="K78" s="22">
        <v>116.9</v>
      </c>
      <c r="L78" s="38">
        <f t="shared" si="1"/>
        <v>100</v>
      </c>
    </row>
    <row r="79" spans="2:12" ht="15" customHeight="1">
      <c r="B79" s="53" t="s">
        <v>71</v>
      </c>
      <c r="C79" s="14">
        <v>907</v>
      </c>
      <c r="D79" s="40" t="s">
        <v>64</v>
      </c>
      <c r="E79" s="16" t="s">
        <v>21</v>
      </c>
      <c r="F79" s="16" t="s">
        <v>72</v>
      </c>
      <c r="G79" s="16"/>
      <c r="H79" s="22">
        <f>H80</f>
        <v>43.5</v>
      </c>
      <c r="K79" s="22">
        <f>K80</f>
        <v>29.7</v>
      </c>
      <c r="L79" s="38">
        <f t="shared" si="1"/>
        <v>68.27586206896551</v>
      </c>
    </row>
    <row r="80" spans="2:12" ht="15" customHeight="1">
      <c r="B80" s="53" t="s">
        <v>68</v>
      </c>
      <c r="C80" s="14">
        <v>907</v>
      </c>
      <c r="D80" s="40" t="s">
        <v>64</v>
      </c>
      <c r="E80" s="16" t="s">
        <v>21</v>
      </c>
      <c r="F80" s="16" t="s">
        <v>72</v>
      </c>
      <c r="G80" s="16" t="s">
        <v>55</v>
      </c>
      <c r="H80" s="22">
        <v>43.5</v>
      </c>
      <c r="K80" s="22">
        <v>29.7</v>
      </c>
      <c r="L80" s="38">
        <f t="shared" si="1"/>
        <v>68.27586206896551</v>
      </c>
    </row>
    <row r="81" spans="2:12" s="34" customFormat="1" ht="26.25" customHeight="1">
      <c r="B81" s="53" t="s">
        <v>102</v>
      </c>
      <c r="C81" s="14">
        <v>907</v>
      </c>
      <c r="D81" s="28" t="s">
        <v>64</v>
      </c>
      <c r="E81" s="26" t="s">
        <v>21</v>
      </c>
      <c r="F81" s="26" t="s">
        <v>87</v>
      </c>
      <c r="G81" s="26" t="s">
        <v>55</v>
      </c>
      <c r="H81" s="33">
        <v>37.4</v>
      </c>
      <c r="K81" s="33">
        <v>37.4</v>
      </c>
      <c r="L81" s="38">
        <f t="shared" si="1"/>
        <v>100</v>
      </c>
    </row>
    <row r="82" spans="2:12" ht="15">
      <c r="B82" s="47" t="s">
        <v>25</v>
      </c>
      <c r="C82" s="14">
        <v>907</v>
      </c>
      <c r="D82" s="19" t="s">
        <v>24</v>
      </c>
      <c r="E82" s="15"/>
      <c r="F82" s="15"/>
      <c r="G82" s="15"/>
      <c r="H82" s="35">
        <f>H83</f>
        <v>1715</v>
      </c>
      <c r="K82" s="35">
        <f>K83</f>
        <v>1693.1999999999998</v>
      </c>
      <c r="L82" s="38">
        <f t="shared" si="1"/>
        <v>98.72886297376093</v>
      </c>
    </row>
    <row r="83" spans="2:12" ht="15">
      <c r="B83" s="54" t="s">
        <v>25</v>
      </c>
      <c r="C83" s="14">
        <v>907</v>
      </c>
      <c r="D83" s="19" t="s">
        <v>24</v>
      </c>
      <c r="E83" s="15" t="s">
        <v>7</v>
      </c>
      <c r="F83" s="17"/>
      <c r="G83" s="17"/>
      <c r="H83" s="21">
        <f>H84+H92+H100+H102+H99</f>
        <v>1715</v>
      </c>
      <c r="K83" s="21">
        <f>K84+K92+K100+K102+K99</f>
        <v>1693.1999999999998</v>
      </c>
      <c r="L83" s="38">
        <f t="shared" si="1"/>
        <v>98.72886297376093</v>
      </c>
    </row>
    <row r="84" spans="2:12" ht="30">
      <c r="B84" s="54" t="s">
        <v>60</v>
      </c>
      <c r="C84" s="14">
        <v>907</v>
      </c>
      <c r="D84" s="40" t="s">
        <v>24</v>
      </c>
      <c r="E84" s="16" t="s">
        <v>7</v>
      </c>
      <c r="F84" s="16" t="s">
        <v>61</v>
      </c>
      <c r="G84" s="16"/>
      <c r="H84" s="22">
        <f>H85+H88+H89+H90+H91</f>
        <v>1050.9</v>
      </c>
      <c r="K84" s="22">
        <f>K85+K88+K89+K90+K91</f>
        <v>1034.2</v>
      </c>
      <c r="L84" s="38">
        <f t="shared" si="1"/>
        <v>98.41088590731754</v>
      </c>
    </row>
    <row r="85" spans="2:12" ht="15">
      <c r="B85" s="48" t="s">
        <v>54</v>
      </c>
      <c r="C85" s="14">
        <v>907</v>
      </c>
      <c r="D85" s="40" t="s">
        <v>24</v>
      </c>
      <c r="E85" s="16" t="s">
        <v>7</v>
      </c>
      <c r="F85" s="16" t="s">
        <v>61</v>
      </c>
      <c r="G85" s="6">
        <v>110</v>
      </c>
      <c r="H85" s="22">
        <f>H86+H87</f>
        <v>621.6</v>
      </c>
      <c r="K85" s="22">
        <f>K86+K87</f>
        <v>616.7</v>
      </c>
      <c r="L85" s="38">
        <f t="shared" si="1"/>
        <v>99.21171171171171</v>
      </c>
    </row>
    <row r="86" spans="2:12" ht="15">
      <c r="B86" s="48" t="s">
        <v>41</v>
      </c>
      <c r="C86" s="14">
        <v>907</v>
      </c>
      <c r="D86" s="40" t="s">
        <v>24</v>
      </c>
      <c r="E86" s="16" t="s">
        <v>7</v>
      </c>
      <c r="F86" s="16" t="s">
        <v>61</v>
      </c>
      <c r="G86" s="6">
        <v>111</v>
      </c>
      <c r="H86" s="22">
        <v>621.6</v>
      </c>
      <c r="K86" s="22">
        <v>616.7</v>
      </c>
      <c r="L86" s="38">
        <f t="shared" si="1"/>
        <v>99.21171171171171</v>
      </c>
    </row>
    <row r="87" spans="2:12" ht="15" hidden="1">
      <c r="B87" s="48" t="s">
        <v>45</v>
      </c>
      <c r="C87" s="14">
        <v>907</v>
      </c>
      <c r="D87" s="40" t="s">
        <v>24</v>
      </c>
      <c r="E87" s="16" t="s">
        <v>7</v>
      </c>
      <c r="F87" s="16" t="s">
        <v>61</v>
      </c>
      <c r="G87" s="6">
        <v>112</v>
      </c>
      <c r="H87" s="22">
        <v>0</v>
      </c>
      <c r="K87" s="22">
        <v>0</v>
      </c>
      <c r="L87" s="38" t="e">
        <f t="shared" si="1"/>
        <v>#DIV/0!</v>
      </c>
    </row>
    <row r="88" spans="2:12" ht="30">
      <c r="B88" s="48" t="s">
        <v>46</v>
      </c>
      <c r="C88" s="14">
        <v>907</v>
      </c>
      <c r="D88" s="40" t="s">
        <v>24</v>
      </c>
      <c r="E88" s="16" t="s">
        <v>7</v>
      </c>
      <c r="F88" s="16" t="s">
        <v>61</v>
      </c>
      <c r="G88" s="6">
        <v>242</v>
      </c>
      <c r="H88" s="22">
        <v>11</v>
      </c>
      <c r="K88" s="22">
        <v>3</v>
      </c>
      <c r="L88" s="38">
        <f t="shared" si="1"/>
        <v>27.272727272727273</v>
      </c>
    </row>
    <row r="89" spans="2:12" ht="15">
      <c r="B89" s="48" t="s">
        <v>47</v>
      </c>
      <c r="C89" s="14">
        <v>907</v>
      </c>
      <c r="D89" s="40" t="s">
        <v>24</v>
      </c>
      <c r="E89" s="16" t="s">
        <v>7</v>
      </c>
      <c r="F89" s="16" t="s">
        <v>61</v>
      </c>
      <c r="G89" s="6">
        <v>244</v>
      </c>
      <c r="H89" s="22">
        <v>398.3</v>
      </c>
      <c r="K89" s="22">
        <v>395.8</v>
      </c>
      <c r="L89" s="38">
        <f t="shared" si="1"/>
        <v>99.3723324127542</v>
      </c>
    </row>
    <row r="90" spans="2:12" ht="15">
      <c r="B90" s="48" t="s">
        <v>48</v>
      </c>
      <c r="C90" s="14">
        <v>907</v>
      </c>
      <c r="D90" s="40" t="s">
        <v>24</v>
      </c>
      <c r="E90" s="16" t="s">
        <v>7</v>
      </c>
      <c r="F90" s="16" t="s">
        <v>61</v>
      </c>
      <c r="G90" s="6">
        <v>851</v>
      </c>
      <c r="H90" s="22">
        <v>20</v>
      </c>
      <c r="K90" s="22">
        <v>18.7</v>
      </c>
      <c r="L90" s="38">
        <f t="shared" si="1"/>
        <v>93.49999999999999</v>
      </c>
    </row>
    <row r="91" spans="2:12" ht="15" hidden="1">
      <c r="B91" s="48" t="s">
        <v>49</v>
      </c>
      <c r="C91" s="14">
        <v>907</v>
      </c>
      <c r="D91" s="40" t="s">
        <v>24</v>
      </c>
      <c r="E91" s="16" t="s">
        <v>7</v>
      </c>
      <c r="F91" s="16" t="s">
        <v>61</v>
      </c>
      <c r="G91" s="6">
        <v>852</v>
      </c>
      <c r="H91" s="22">
        <v>0</v>
      </c>
      <c r="K91" s="22">
        <v>0</v>
      </c>
      <c r="L91" s="38" t="e">
        <f t="shared" si="1"/>
        <v>#DIV/0!</v>
      </c>
    </row>
    <row r="92" spans="2:12" ht="15">
      <c r="B92" s="54" t="s">
        <v>74</v>
      </c>
      <c r="C92" s="14">
        <v>907</v>
      </c>
      <c r="D92" s="40" t="s">
        <v>24</v>
      </c>
      <c r="E92" s="16" t="s">
        <v>7</v>
      </c>
      <c r="F92" s="16" t="s">
        <v>62</v>
      </c>
      <c r="G92" s="16"/>
      <c r="H92" s="22">
        <f>H93+H96+H97+H98</f>
        <v>395</v>
      </c>
      <c r="J92" s="4">
        <v>75</v>
      </c>
      <c r="K92" s="22">
        <f>K93+K96+K97+K98</f>
        <v>389.9</v>
      </c>
      <c r="L92" s="38">
        <f t="shared" si="1"/>
        <v>98.70886075949366</v>
      </c>
    </row>
    <row r="93" spans="2:12" ht="15">
      <c r="B93" s="48" t="s">
        <v>54</v>
      </c>
      <c r="C93" s="14">
        <v>907</v>
      </c>
      <c r="D93" s="40" t="s">
        <v>24</v>
      </c>
      <c r="E93" s="16" t="s">
        <v>7</v>
      </c>
      <c r="F93" s="16" t="s">
        <v>62</v>
      </c>
      <c r="G93" s="6">
        <v>110</v>
      </c>
      <c r="H93" s="22">
        <f>H94+H95</f>
        <v>305</v>
      </c>
      <c r="K93" s="22">
        <f>K94+K95</f>
        <v>304</v>
      </c>
      <c r="L93" s="38">
        <f t="shared" si="1"/>
        <v>99.672131147541</v>
      </c>
    </row>
    <row r="94" spans="2:12" ht="15">
      <c r="B94" s="48" t="s">
        <v>41</v>
      </c>
      <c r="C94" s="14">
        <v>907</v>
      </c>
      <c r="D94" s="40" t="s">
        <v>24</v>
      </c>
      <c r="E94" s="16" t="s">
        <v>7</v>
      </c>
      <c r="F94" s="16" t="s">
        <v>62</v>
      </c>
      <c r="G94" s="6">
        <v>111</v>
      </c>
      <c r="H94" s="22">
        <v>305</v>
      </c>
      <c r="K94" s="22">
        <v>304</v>
      </c>
      <c r="L94" s="38">
        <f t="shared" si="1"/>
        <v>99.672131147541</v>
      </c>
    </row>
    <row r="95" spans="2:12" ht="15" hidden="1">
      <c r="B95" s="48" t="s">
        <v>45</v>
      </c>
      <c r="C95" s="14">
        <v>907</v>
      </c>
      <c r="D95" s="40" t="s">
        <v>24</v>
      </c>
      <c r="E95" s="16" t="s">
        <v>7</v>
      </c>
      <c r="F95" s="16" t="s">
        <v>62</v>
      </c>
      <c r="G95" s="6">
        <v>112</v>
      </c>
      <c r="H95" s="22">
        <v>0</v>
      </c>
      <c r="K95" s="22">
        <v>0</v>
      </c>
      <c r="L95" s="38" t="e">
        <f t="shared" si="1"/>
        <v>#DIV/0!</v>
      </c>
    </row>
    <row r="96" spans="2:12" ht="27" customHeight="1" hidden="1">
      <c r="B96" s="48" t="s">
        <v>46</v>
      </c>
      <c r="C96" s="14">
        <v>907</v>
      </c>
      <c r="D96" s="40" t="s">
        <v>24</v>
      </c>
      <c r="E96" s="16" t="s">
        <v>7</v>
      </c>
      <c r="F96" s="16" t="s">
        <v>62</v>
      </c>
      <c r="G96" s="6">
        <v>242</v>
      </c>
      <c r="H96" s="22">
        <v>0</v>
      </c>
      <c r="K96" s="22">
        <v>0</v>
      </c>
      <c r="L96" s="38" t="e">
        <f t="shared" si="1"/>
        <v>#DIV/0!</v>
      </c>
    </row>
    <row r="97" spans="2:12" ht="15">
      <c r="B97" s="48" t="s">
        <v>47</v>
      </c>
      <c r="C97" s="14">
        <v>907</v>
      </c>
      <c r="D97" s="40" t="s">
        <v>24</v>
      </c>
      <c r="E97" s="16" t="s">
        <v>7</v>
      </c>
      <c r="F97" s="16" t="s">
        <v>62</v>
      </c>
      <c r="G97" s="6">
        <v>244</v>
      </c>
      <c r="H97" s="22">
        <v>90</v>
      </c>
      <c r="K97" s="22">
        <v>85.9</v>
      </c>
      <c r="L97" s="38">
        <f t="shared" si="1"/>
        <v>95.44444444444444</v>
      </c>
    </row>
    <row r="98" spans="2:12" ht="15" hidden="1">
      <c r="B98" s="48" t="s">
        <v>48</v>
      </c>
      <c r="C98" s="14">
        <v>907</v>
      </c>
      <c r="D98" s="40" t="s">
        <v>24</v>
      </c>
      <c r="E98" s="16" t="s">
        <v>7</v>
      </c>
      <c r="F98" s="16" t="s">
        <v>62</v>
      </c>
      <c r="G98" s="6">
        <v>851</v>
      </c>
      <c r="H98" s="22">
        <v>0</v>
      </c>
      <c r="K98" s="22">
        <v>0</v>
      </c>
      <c r="L98" s="38" t="e">
        <f t="shared" si="1"/>
        <v>#DIV/0!</v>
      </c>
    </row>
    <row r="99" spans="2:12" s="34" customFormat="1" ht="26.25" customHeight="1">
      <c r="B99" s="53" t="s">
        <v>102</v>
      </c>
      <c r="C99" s="14">
        <v>907</v>
      </c>
      <c r="D99" s="28" t="s">
        <v>24</v>
      </c>
      <c r="E99" s="26" t="s">
        <v>7</v>
      </c>
      <c r="F99" s="26" t="s">
        <v>87</v>
      </c>
      <c r="G99" s="26" t="s">
        <v>55</v>
      </c>
      <c r="H99" s="33">
        <v>150</v>
      </c>
      <c r="K99" s="33">
        <v>150</v>
      </c>
      <c r="L99" s="38">
        <f t="shared" si="1"/>
        <v>100</v>
      </c>
    </row>
    <row r="100" spans="2:12" ht="28.5" customHeight="1">
      <c r="B100" s="53" t="s">
        <v>88</v>
      </c>
      <c r="C100" s="14">
        <v>907</v>
      </c>
      <c r="D100" s="19" t="s">
        <v>24</v>
      </c>
      <c r="E100" s="15" t="s">
        <v>7</v>
      </c>
      <c r="F100" s="15" t="s">
        <v>89</v>
      </c>
      <c r="G100" s="18"/>
      <c r="H100" s="25">
        <f>H101</f>
        <v>108.1</v>
      </c>
      <c r="K100" s="25">
        <f>K101</f>
        <v>108.1</v>
      </c>
      <c r="L100" s="38">
        <f t="shared" si="1"/>
        <v>100</v>
      </c>
    </row>
    <row r="101" spans="2:12" ht="15">
      <c r="B101" s="48" t="s">
        <v>41</v>
      </c>
      <c r="C101" s="14">
        <v>907</v>
      </c>
      <c r="D101" s="40" t="s">
        <v>24</v>
      </c>
      <c r="E101" s="16" t="s">
        <v>7</v>
      </c>
      <c r="F101" s="16" t="s">
        <v>89</v>
      </c>
      <c r="G101" s="6">
        <v>111</v>
      </c>
      <c r="H101" s="31">
        <v>108.1</v>
      </c>
      <c r="K101" s="31">
        <v>108.1</v>
      </c>
      <c r="L101" s="38">
        <f t="shared" si="1"/>
        <v>100</v>
      </c>
    </row>
    <row r="102" spans="2:12" ht="30">
      <c r="B102" s="48" t="s">
        <v>18</v>
      </c>
      <c r="C102" s="14">
        <v>907</v>
      </c>
      <c r="D102" s="41" t="s">
        <v>24</v>
      </c>
      <c r="E102" s="29" t="s">
        <v>7</v>
      </c>
      <c r="F102" s="29" t="s">
        <v>90</v>
      </c>
      <c r="G102" s="29"/>
      <c r="H102" s="30">
        <f>H103</f>
        <v>11</v>
      </c>
      <c r="K102" s="30">
        <f>K103</f>
        <v>11</v>
      </c>
      <c r="L102" s="38">
        <f t="shared" si="1"/>
        <v>100</v>
      </c>
    </row>
    <row r="103" spans="2:12" ht="14.25" customHeight="1">
      <c r="B103" s="53" t="s">
        <v>91</v>
      </c>
      <c r="C103" s="14">
        <v>907</v>
      </c>
      <c r="D103" s="28" t="s">
        <v>24</v>
      </c>
      <c r="E103" s="26" t="s">
        <v>7</v>
      </c>
      <c r="F103" s="26" t="s">
        <v>90</v>
      </c>
      <c r="G103" s="26" t="s">
        <v>36</v>
      </c>
      <c r="H103" s="27">
        <v>11</v>
      </c>
      <c r="K103" s="27">
        <v>11</v>
      </c>
      <c r="L103" s="38">
        <f t="shared" si="1"/>
        <v>100</v>
      </c>
    </row>
    <row r="104" spans="2:12" ht="13.5" customHeight="1" hidden="1">
      <c r="B104" s="47" t="s">
        <v>26</v>
      </c>
      <c r="C104" s="14">
        <v>907</v>
      </c>
      <c r="D104" s="19" t="s">
        <v>27</v>
      </c>
      <c r="E104" s="16"/>
      <c r="F104" s="16"/>
      <c r="G104" s="16"/>
      <c r="H104" s="20">
        <f>H105</f>
        <v>0</v>
      </c>
      <c r="K104" s="20">
        <f>K105</f>
        <v>0</v>
      </c>
      <c r="L104" s="38" t="e">
        <f t="shared" si="1"/>
        <v>#DIV/0!</v>
      </c>
    </row>
    <row r="105" spans="2:12" ht="13.5" customHeight="1" hidden="1">
      <c r="B105" s="55" t="s">
        <v>28</v>
      </c>
      <c r="C105" s="14">
        <v>907</v>
      </c>
      <c r="D105" s="39" t="s">
        <v>27</v>
      </c>
      <c r="E105" s="17" t="s">
        <v>7</v>
      </c>
      <c r="F105" s="16"/>
      <c r="G105" s="16"/>
      <c r="H105" s="21">
        <f>H106</f>
        <v>0</v>
      </c>
      <c r="K105" s="21">
        <f>K106</f>
        <v>0</v>
      </c>
      <c r="L105" s="38" t="e">
        <f t="shared" si="1"/>
        <v>#DIV/0!</v>
      </c>
    </row>
    <row r="106" spans="2:12" ht="16.5" customHeight="1" hidden="1">
      <c r="B106" s="56" t="s">
        <v>29</v>
      </c>
      <c r="C106" s="14">
        <v>907</v>
      </c>
      <c r="D106" s="40" t="s">
        <v>27</v>
      </c>
      <c r="E106" s="16" t="s">
        <v>7</v>
      </c>
      <c r="F106" s="16" t="s">
        <v>37</v>
      </c>
      <c r="G106" s="16"/>
      <c r="H106" s="22">
        <f>H107</f>
        <v>0</v>
      </c>
      <c r="K106" s="22">
        <f>K107</f>
        <v>0</v>
      </c>
      <c r="L106" s="38" t="e">
        <f t="shared" si="1"/>
        <v>#DIV/0!</v>
      </c>
    </row>
    <row r="107" spans="2:12" ht="15" customHeight="1" hidden="1">
      <c r="B107" s="56" t="s">
        <v>73</v>
      </c>
      <c r="C107" s="14">
        <v>907</v>
      </c>
      <c r="D107" s="40" t="s">
        <v>27</v>
      </c>
      <c r="E107" s="16" t="s">
        <v>7</v>
      </c>
      <c r="F107" s="16" t="s">
        <v>37</v>
      </c>
      <c r="G107" s="16" t="s">
        <v>57</v>
      </c>
      <c r="H107" s="22">
        <v>0</v>
      </c>
      <c r="K107" s="22">
        <v>0</v>
      </c>
      <c r="L107" s="38" t="e">
        <f t="shared" si="1"/>
        <v>#DIV/0!</v>
      </c>
    </row>
    <row r="108" spans="2:12" ht="15">
      <c r="B108" s="47" t="s">
        <v>5</v>
      </c>
      <c r="C108" s="14"/>
      <c r="D108" s="19"/>
      <c r="E108" s="15"/>
      <c r="F108" s="15"/>
      <c r="G108" s="15"/>
      <c r="H108" s="35">
        <f>H104+H82+H48+H42+H11+H60+H52</f>
        <v>6487.9</v>
      </c>
      <c r="K108" s="35">
        <f>K104+K82+K48+K42+K11+K60+K52</f>
        <v>6210.1</v>
      </c>
      <c r="L108" s="38">
        <f t="shared" si="1"/>
        <v>95.71818307927066</v>
      </c>
    </row>
    <row r="109" ht="12.75">
      <c r="H109" s="23"/>
    </row>
    <row r="110" ht="12.75">
      <c r="G110" s="3"/>
    </row>
    <row r="111" spans="7:8" ht="12.75">
      <c r="G111" s="3"/>
      <c r="H111" s="8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</sheetData>
  <mergeCells count="7">
    <mergeCell ref="F2:L2"/>
    <mergeCell ref="F3:L3"/>
    <mergeCell ref="F4:L4"/>
    <mergeCell ref="B8:H8"/>
    <mergeCell ref="F5:L5"/>
    <mergeCell ref="B6:L6"/>
    <mergeCell ref="B7:L7"/>
  </mergeCells>
  <printOptions/>
  <pageMargins left="0.24" right="0.17" top="0.2" bottom="0.18" header="0.2" footer="0.18"/>
  <pageSetup fitToHeight="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2014-03-17T10:37:21Z</cp:lastPrinted>
  <dcterms:created xsi:type="dcterms:W3CDTF">2009-10-21T12:22:41Z</dcterms:created>
  <dcterms:modified xsi:type="dcterms:W3CDTF">2014-03-17T10:41:26Z</dcterms:modified>
  <cp:category/>
  <cp:version/>
  <cp:contentType/>
  <cp:contentStatus/>
</cp:coreProperties>
</file>