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27" firstSheet="14" activeTab="15"/>
  </bookViews>
  <sheets>
    <sheet name="Центральная, 13" sheetId="1" r:id="rId1"/>
    <sheet name="Центральная, 22" sheetId="2" r:id="rId2"/>
    <sheet name="Центральная, 24" sheetId="3" r:id="rId3"/>
    <sheet name="Центральная, 31" sheetId="4" r:id="rId4"/>
    <sheet name="Центральная, 36" sheetId="5" r:id="rId5"/>
    <sheet name="Совхозная, 11" sheetId="6" r:id="rId6"/>
    <sheet name="Совхозная, 12" sheetId="7" r:id="rId7"/>
    <sheet name="Совхозная, 13" sheetId="8" r:id="rId8"/>
    <sheet name="Набережная,18" sheetId="9" r:id="rId9"/>
    <sheet name="Центральная,32" sheetId="10" r:id="rId10"/>
    <sheet name="Центральная,35" sheetId="11" r:id="rId11"/>
    <sheet name="Центральная,37" sheetId="12" r:id="rId12"/>
    <sheet name="Центральная,39" sheetId="13" r:id="rId13"/>
    <sheet name="Центральная,19" sheetId="14" r:id="rId14"/>
    <sheet name="ММС,д.1 " sheetId="15" r:id="rId15"/>
    <sheet name="ул.Центральная,д.6" sheetId="16" r:id="rId16"/>
    <sheet name="ул.Центральная,д.29" sheetId="17" r:id="rId17"/>
    <sheet name="ул.Совхозная,д.19" sheetId="18" r:id="rId18"/>
    <sheet name="ул.Совхозная,д.21" sheetId="19" r:id="rId19"/>
    <sheet name="ул.Совхозная,д.29" sheetId="20" r:id="rId20"/>
    <sheet name="ул.Совхозная,д.33" sheetId="21" r:id="rId21"/>
    <sheet name="ул.Совхозная,д.35" sheetId="22" r:id="rId22"/>
    <sheet name="ул.Совхозная,д.36" sheetId="23" r:id="rId23"/>
    <sheet name="ул.Совхозная,д.37" sheetId="24" r:id="rId24"/>
    <sheet name="ул.Совхозная,д.39" sheetId="25" r:id="rId25"/>
    <sheet name="ул.Совхозная,д.40" sheetId="26" r:id="rId26"/>
    <sheet name="ул.Совхозная,д.41" sheetId="27" r:id="rId27"/>
    <sheet name="ул.Совхозная,д.42" sheetId="28" r:id="rId28"/>
    <sheet name="ул.Совхозная,д.44" sheetId="29" r:id="rId29"/>
    <sheet name="ул.Совхозная,д.46" sheetId="30" r:id="rId30"/>
    <sheet name="ул.Совхозная,д.49" sheetId="31" r:id="rId31"/>
    <sheet name="ул.Совхозная,д.50" sheetId="32" r:id="rId32"/>
    <sheet name="ул.Совхозная,д.52" sheetId="33" r:id="rId33"/>
    <sheet name="ул.Совхозная,д.54" sheetId="34" r:id="rId34"/>
    <sheet name="ММС,д.2" sheetId="35" r:id="rId35"/>
    <sheet name="ММС,д.4" sheetId="36" r:id="rId36"/>
    <sheet name="ММС,д.6" sheetId="37" r:id="rId37"/>
    <sheet name="ММС,д.12" sheetId="38" r:id="rId38"/>
    <sheet name="ММС,д.13" sheetId="39" r:id="rId39"/>
    <sheet name="Больничный,д.8" sheetId="40" r:id="rId40"/>
    <sheet name="Набережная,27" sheetId="41" r:id="rId41"/>
    <sheet name="Набережная,29" sheetId="42" r:id="rId42"/>
    <sheet name="Набережная,30" sheetId="43" r:id="rId43"/>
    <sheet name="Набережная,33" sheetId="44" r:id="rId44"/>
  </sheets>
  <definedNames/>
  <calcPr fullCalcOnLoad="1"/>
</workbook>
</file>

<file path=xl/sharedStrings.xml><?xml version="1.0" encoding="utf-8"?>
<sst xmlns="http://schemas.openxmlformats.org/spreadsheetml/2006/main" count="4854" uniqueCount="125">
  <si>
    <t>ПЕРЕЧЕНЬ</t>
  </si>
  <si>
    <t>S</t>
  </si>
  <si>
    <t>м2</t>
  </si>
  <si>
    <t>Периодичность выполнения работ и оказания услуг</t>
  </si>
  <si>
    <t>Годовая плата (рублей)</t>
  </si>
  <si>
    <t>1. Работы, необходимые для надлежащего содержания несущих конструкций многоквартирного дома</t>
  </si>
  <si>
    <t>1.1. Работы, выполняемые в отношении всех видов: проверка технического состояния видимых частей конструкции с выявлением признаков неравномерной осадки фундаментов, коррозии арматуры, расслаивание, трещин, отклонение по вертикали железобетонных и каменных фундаментов; при выявлении нарушений — разработка контрольных шурфов, составление плана мероприятий по устранению причин нарушения; проверка состояния гидроизоляции</t>
  </si>
  <si>
    <t>работы выполняются в плановом порядке</t>
  </si>
  <si>
    <t>1.2. Работы, выполняемые в зданиях с подвалами: проверка температурно - влажностного режима, проверка состояния помещений подвалов, входов в подвалы. Проверка состояния приямков, контроль за состоянием дверей подвалов и технических подполий, запорных устройств на них.</t>
  </si>
  <si>
    <t>1.3. Работы, выполняемые для надлежащего содержания стен: выявление отклонений от проектных условий эксплуатации, признаков потери несущей способности, наличия деформаций, нарушение теплозащитных свойств, гидроизоляции между цокольной частью здания и стенами, неисправности водоотводящих устройств; выявление следов коррозии, трещин в местах расположения арматуры, наличие трещин в местах примыканий внутренних поперечных стен к наружным стенам; выявление повреждений в кладке, наличия и характера трещин, выветривания, выпучивание отдельных участков стен; выявление в элементах деревянных конструкций брусчатых стен дефектов креплений, перекоса, скалывания, разрушение обшивки стен.</t>
  </si>
  <si>
    <t>1.4. Работы, выполняемые для надлежащего содержания преркрытий и покрытий; выявление условий эксплуатации, выявление прогибов, трещин, примыканий к стенам, отслоение защитного слоя бетона, выявление промерзаний, выявление наличия трещин, выявление целостности несущих деревянных элементов, следов протечек, плотности и влажности засыпки, поражения гнилью, проверка состояния утеплителя, гидроизоляции, адгезии отделочных слоев перекрытия.</t>
  </si>
  <si>
    <t>1.5. Работы, выполняемые в целях надлежащего содержания колонн и столбов: выявление нарушений условий эксплуатации, потери устойчивости, трещин, отклонений от вертикали.</t>
  </si>
  <si>
    <t>1.6. Работы, выполняемые в целях надлежащего содержания балок (ригелей) перекрытий и покрытий: контроль и выявление нарушений условий эксплуатации, прогибов, трещин.</t>
  </si>
  <si>
    <t>1.7. Работы, выполняемые в целях надлежащего содержания крыш: проверка кровли на отсутствие протечек, выявление повреждений несущих кровельных конструкций, креплений элементов несущих конструкций крыши, водоотводящих устройств, слуховых окон, выходов на крыши, водоприёмных воронок внутреннего водостока; проверка состояния защитных ограждений и других элементов на эксплуатируемых крышах;</t>
  </si>
  <si>
    <t>1.8. Работы, выполняемые в целях надлежащего содержания лестниц: выявление деформаций и повреждений в несущих конструкциях, надёжности крепления ограждений, выбоин и сколов в ступенях, выявление наличия и параметров трещин в сопряжениях маршевых плит, оголения и коррозии арматуры, нарушения связей в отдельных проступях; выявление прогибов косоуров, выявление прогибов несущих конструкций, врубок в конструкции лестницы, наличие гнили; проверка состояния штукатурного слоя.</t>
  </si>
  <si>
    <t>1.9. Работы, выполняемые в целях надлежащего содержания фасадов: выявление нарушений отделки фасадов и их отдельных элементов, ослабление связи отделочных слоев со стенами, нарушение сплошности наружных водостоков; контроль за состоянием информационных знаков; выявление нарушений гидроизоляции, элементов металлических ограждений на балконах, лоджиях и козырьках; контроль состояния элементов крылец, козырьков над входами в здание, в подвалы; контроль за состоянием притворов входных дверей. При выявлении повреждений и нарушений — разработка плана восстановительных работ.</t>
  </si>
  <si>
    <t>1.10. Работы, выполняемые в целях надлежащего содержания перегородок: выявление зыбкости, выпучивания. При появлении повреждений — разработка плана мероприятий.</t>
  </si>
  <si>
    <t>1.11. Работы, выполняемые в целях надлежащего содержания внутренней отделки: проверка состояния внутренней отделки.</t>
  </si>
  <si>
    <t>1.12. Работы, выполняемые в целях надлежащего содержания полов помещений, относящихся к общему имуществу: проверка состояния основания, поверхностного слоя. Разработка плана восстановительных работ.</t>
  </si>
  <si>
    <t>1.13. Работы, выполняемые в целях надлежащего содержания оконных и дверных заполнений помещений относящихся к общему имуществу: проверка целостности оконных и дверных заполнений, плотности притворов, работоспособности фурнитуры. При выявлении нарушений в отопительный период — незамедлительный ремонт. В остальных случаях — разработка плана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</si>
  <si>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</si>
  <si>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2.1. Работы, выполняемые в целях надлежащего состояния мусоропроводов.</t>
  </si>
  <si>
    <t>2.2. Работы, выполняемые в целях надлежащего содержаниясистем вентиляции и дымоудаления: устранение неплотностей в вентиляционных каналах, устранение засоров в каналах. Разработка плана восстановительных работ.</t>
  </si>
  <si>
    <t>2 раза в год</t>
  </si>
  <si>
    <t>2.3. Работы, выполняемые в целях надлежащего состояния печей: определение работоспособности дымоходов печей, устранение неисправностей печей, влекущих к нарушению противопожарных требований, а также обледенение оголовков дымовых труб.</t>
  </si>
  <si>
    <t>2.4. Работы, выполняемые в целях надлежащего состояния тепловых пунктов: проверка исправности и работоспособности оборудования, выполнение наладочных работ, контроль параметров теплоносителя.</t>
  </si>
  <si>
    <t>1 раз в месяц</t>
  </si>
  <si>
    <t>2.5. Общие работы, выполняемые для надлежащего содержания систем водоснабжения (холодного и горячего) отопления и водоотведения: проверка исправности, работоспособности запорной арматуры, разводящих трубопроводов. Контроль состояния параметров водоснабжения и герметичность системы; контроль состояния канализационных вытяжек, внутреннего водостока, дворовой канализации, промывка по необходимости систем водоснабжения.</t>
  </si>
  <si>
    <t>по заявкам</t>
  </si>
  <si>
    <t>2.6. Работы, выполняемые в целях надлежащего содержания систем теплоснабжения: гидравлическое испытание систем отопления, удаление воздуха из системы, промывка по необходимости.</t>
  </si>
  <si>
    <t>2.7. Работы, выполняемые в целях надлежащего содержания электрооборудования: дов, проверка работоспособности устройств защитного отключения, контроль состояния вышедшего из строя электрооборудования, техническое обследование силовых и осветительных установок, очистка клемм и соединений.</t>
  </si>
  <si>
    <t>2.8. Работы, выполняемые в целях надлежащего содержания систем внутридомового газового оборудования её отдельных элементов; организация технического обслуживания и ремонта систем контроля загазованности помещений; при выявлении нарушений и неисправностей, способных повлечь скопление газа в помещениях — организация проведения работ по их устранению.</t>
  </si>
  <si>
    <t>договор с ООО «Карелгаз» на техническое обслуживание АДО и ВДГО</t>
  </si>
  <si>
    <t>3.1. Работы и услуги по содержанию иного общего имущества в многоквартирном доме.</t>
  </si>
  <si>
    <t>3.1.1. Очистка защиты от грязи (металлических решеток, приямков)</t>
  </si>
  <si>
    <t>3.1.2. Дератизация.</t>
  </si>
  <si>
    <t>1 раз в год</t>
  </si>
  <si>
    <t>3.1.3. Очистка подвалов от мусора и хлама вручную с погрузкой, вывозом мусора.</t>
  </si>
  <si>
    <t>3.1.4. Содержание элементов благоустройства: мелкий ремонт, покраска, изготовление и установка скамеек.</t>
  </si>
  <si>
    <t>работы выполняются в соответствии с планом работ в летний период</t>
  </si>
  <si>
    <t>3.1.5. Очистка кровли от мусора и хлама вручную с погрузкой, вывозом мусора.</t>
  </si>
  <si>
    <t>3.2. Работы по содержанию земельного участка (придомовая территория) в холодный период:</t>
  </si>
  <si>
    <t>3.2.1. Очистка крышек люков колодцев от снега и льда толщиной слоя свыше 5 см</t>
  </si>
  <si>
    <t>3.2.2. Сдвигание свежевыпавшего снега и очистка от снега и льда.</t>
  </si>
  <si>
    <t>1 раз в 3 дня.</t>
  </si>
  <si>
    <t>3.2.3. Очистка придомовой территории от снега (подметание)</t>
  </si>
  <si>
    <t>3 раза в неделю</t>
  </si>
  <si>
    <t>3.2.4. Очистка от мусора урн.</t>
  </si>
  <si>
    <t>3.2.5. Уборка контейнерных площадок.</t>
  </si>
  <si>
    <t>3.2.6. Уборка крыльца и площадки перед входом в подъезд.</t>
  </si>
  <si>
    <t>3.2.7. Сбрасывание снега с крыши.</t>
  </si>
  <si>
    <t>3.3. Работы по содержанию дворовой территории в летний период года:</t>
  </si>
  <si>
    <t>3.3.1. Подметание и уборка.</t>
  </si>
  <si>
    <t>3.3.2. Очистка от мусора урн, установленных возле подъездов.</t>
  </si>
  <si>
    <t>3.3.3. Уборка контейнерных площадок.</t>
  </si>
  <si>
    <t>3.3.4. Уборка и выкашивание газонов.</t>
  </si>
  <si>
    <t>3.3.5. Уборка крыльца и площади перед входом в подъезд.</t>
  </si>
  <si>
    <t>3.4. Работы по обеспечению вывоза бытовых отходов.</t>
  </si>
  <si>
    <t>3.4.1. Вывоз твердых бытовых отходов.</t>
  </si>
  <si>
    <t>3.4.2. Организация мест накопления бытовых отходов, сбор отходов, передача, спец.организациям.</t>
  </si>
  <si>
    <t>3.5. Работы по обеспечению требований пожарной безопасности — осмотры проходов, выходов, обеспечение работоспособности состояния пожарных лестниц, установка запирающих устройств (замки, накладки и пр.)</t>
  </si>
  <si>
    <t>3.6. Аварийно-диспетчерское обслуживание: обеспечение устранения аварий в соответствии с установленными предельными сроками на внутридомовых инженерных системах в МКД выполнение заявок населения.</t>
  </si>
  <si>
    <t>круглосуточно, локализация аварий</t>
  </si>
  <si>
    <t>Работы по текущему ремонту несущих конструкций (фундаментов, стен, покрытий и перекрытий, лестниц, крыш, кровель) и не несущих конструкций (окон, дверей, внутренней отделки, полов) в местах общего пользования</t>
  </si>
  <si>
    <t>выполняются по плану</t>
  </si>
  <si>
    <t>Итого разделы 1-5:</t>
  </si>
  <si>
    <t>Работы и услуги по содержанию иного общего имущества в многоквартирном доме.</t>
  </si>
  <si>
    <t>6.1.1. Сухая и влажная уборка тамбуров, лестничных площадок и маршей.</t>
  </si>
  <si>
    <t>Подметание 1-3 эт. 3 р. в неделю, 4-5 эт.  2 р. в неделю, мытье 2 раза в месяц</t>
  </si>
  <si>
    <t>6.1.2. Влажная уборка деревянных поручней и ограждений</t>
  </si>
  <si>
    <t>6.1.3. Влажная протирка подоконников, перил лестниц, шкафов для электросчетчиков, постовых ящиков.</t>
  </si>
  <si>
    <t>6.1.4. Мытьё окон</t>
  </si>
  <si>
    <t>Итого раздел 6:</t>
  </si>
  <si>
    <t>Всего содержание жилья</t>
  </si>
  <si>
    <t xml:space="preserve">Примечание: в Перечень работ не включены услуги по откачке септика. </t>
  </si>
  <si>
    <t>Стоимость на                       1 кв.м общ.площади   (рублей в месяц)</t>
  </si>
  <si>
    <t xml:space="preserve">работ и услуг по содержанию общего имущества собственников помещений в многоквартирном доме </t>
  </si>
  <si>
    <t>по адресу д.Шуньга,ул.Центральная 13</t>
  </si>
  <si>
    <t xml:space="preserve">Услуги по управлению </t>
  </si>
  <si>
    <t>по адресу д.Шуньга,ул.Центральная 22</t>
  </si>
  <si>
    <t>по адресу д.Шуньга,ул.Центральная 24</t>
  </si>
  <si>
    <t>2 раза в месяц</t>
  </si>
  <si>
    <t>по адресу д.Шуньга,ул.Центральная 31</t>
  </si>
  <si>
    <t>по адресу д.Шуньга,ул.Центральная 36</t>
  </si>
  <si>
    <t>по адресу д.Шуньга,ул.Совхозная 11</t>
  </si>
  <si>
    <t>по адресу д.Шуньга,ул.Совхозная 12</t>
  </si>
  <si>
    <t>по адресу д.Шуньга,ул.Совхозная 13</t>
  </si>
  <si>
    <t>по адресу д.Шуньга,ул.Набережная 18</t>
  </si>
  <si>
    <t>2.3. Работы, выполняемые в целях надлежащего состояния печей: определение работоспособности дымоходов печей, а также обледенение оголовков дымовых труб.</t>
  </si>
  <si>
    <t>по адресу д.Шуньга,ул.Центральная 32</t>
  </si>
  <si>
    <t>по адресу д.Шуньга,ул.Центральная 35</t>
  </si>
  <si>
    <t>по адресу д.Шуньга,ул.Центральная 37</t>
  </si>
  <si>
    <t>по адресу д.Шуньга,ул.Центральная 39</t>
  </si>
  <si>
    <t>по адресу д.Шуньга,ул.Центральная 19</t>
  </si>
  <si>
    <t>по адресу п.ММС,д. 1</t>
  </si>
  <si>
    <t>по адресу д.Шуньга,Центральная, д. 6</t>
  </si>
  <si>
    <t>по адресу д.Шуньга,Центральная, д. 29</t>
  </si>
  <si>
    <t>по адресу д.Шуньга,Совхозная, д. 19</t>
  </si>
  <si>
    <t>по адресу д.Шуньга,Совхозная, д. 21</t>
  </si>
  <si>
    <t>по адресу д.Шуньга,Совхозная, д. 29</t>
  </si>
  <si>
    <t>по адресу д.Шуньга,Совхозная, д. 33</t>
  </si>
  <si>
    <t>по адресу д.Шуньга,Совхозная, д. 35</t>
  </si>
  <si>
    <t>по адресу д.Шуньга,Совхозная, д. 36</t>
  </si>
  <si>
    <t>по адресу д.Шуньга,Совхозная, д. 37</t>
  </si>
  <si>
    <t>по адресу д.Шуньга,Совхозная, д. 39</t>
  </si>
  <si>
    <t>по адресу д.Шуньга,Совхозная, д. 40</t>
  </si>
  <si>
    <t>по адресу д.Шуньга,Совхозная, д. 41</t>
  </si>
  <si>
    <t>по адресу д.Шуньга,Совхозная, д. 42</t>
  </si>
  <si>
    <t>по адресу д.Шуньга,Совхозная, д. 44</t>
  </si>
  <si>
    <t>по адресу д.Шуньга,Совхозная, д. 46</t>
  </si>
  <si>
    <t>по адресу д.Шуньга,Совхозная, д. 49</t>
  </si>
  <si>
    <t>по адресу д.Шуньга,Совхозная, д. 50</t>
  </si>
  <si>
    <t>по адресу д.Шуньга,Совхозная, д. 52</t>
  </si>
  <si>
    <t>по адресу д.Шуньга,Совхозная, д. 54</t>
  </si>
  <si>
    <t>по адресу п.ММС, д. 2</t>
  </si>
  <si>
    <t>по адресу п.ММС, д. 4</t>
  </si>
  <si>
    <t>по адресу п.ММС, д. 6</t>
  </si>
  <si>
    <t>по адресу п.ММС, д. 12</t>
  </si>
  <si>
    <t>по адресу п.ММС, д. 13</t>
  </si>
  <si>
    <t>по адресу п.Больничный, д. 8</t>
  </si>
  <si>
    <t>по адресу д.Шуньга,ул.Набережная, д. 27</t>
  </si>
  <si>
    <t>по адресу д.Шуньга,ул.Набережная, д. 29</t>
  </si>
  <si>
    <t>по адресу д.Шуньга,ул.Набережная, д. 30</t>
  </si>
  <si>
    <t>по адресу д.Шуньга,ул.Набережная, д. 33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</si>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</sst>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left"/>
      <protection/>
    </xf>
    <xf numFmtId="0" fontId="1" fillId="0" borderId="10" xfId="33" applyBorder="1">
      <alignment/>
      <protection/>
    </xf>
    <xf numFmtId="0" fontId="4" fillId="0" borderId="10" xfId="33" applyFont="1" applyBorder="1">
      <alignment/>
      <protection/>
    </xf>
    <xf numFmtId="0" fontId="4" fillId="0" borderId="10" xfId="33" applyNumberFormat="1" applyFont="1" applyBorder="1">
      <alignment/>
      <protection/>
    </xf>
    <xf numFmtId="0" fontId="4" fillId="0" borderId="10" xfId="33" applyFont="1" applyBorder="1" applyAlignment="1">
      <alignment horizontal="left" wrapText="1" shrinkToFit="1"/>
      <protection/>
    </xf>
    <xf numFmtId="0" fontId="1" fillId="0" borderId="0" xfId="33" applyFont="1" applyBorder="1" applyAlignment="1">
      <alignment/>
      <protection/>
    </xf>
    <xf numFmtId="0" fontId="1" fillId="0" borderId="10" xfId="33" applyFont="1" applyBorder="1" applyAlignment="1">
      <alignment horizontal="justify" wrapText="1" shrinkToFit="1"/>
      <protection/>
    </xf>
    <xf numFmtId="0" fontId="1" fillId="0" borderId="0" xfId="33" applyBorder="1" applyAlignment="1">
      <alignment/>
      <protection/>
    </xf>
    <xf numFmtId="2" fontId="1" fillId="0" borderId="0" xfId="33" applyNumberFormat="1" applyBorder="1" applyAlignment="1">
      <alignment/>
      <protection/>
    </xf>
    <xf numFmtId="0" fontId="1" fillId="0" borderId="10" xfId="33" applyBorder="1" applyAlignment="1">
      <alignment horizontal="left" wrapText="1" shrinkToFit="1"/>
      <protection/>
    </xf>
    <xf numFmtId="0" fontId="1" fillId="0" borderId="10" xfId="33" applyNumberFormat="1" applyBorder="1" applyAlignment="1">
      <alignment horizontal="left" wrapText="1" shrinkToFit="1"/>
      <protection/>
    </xf>
    <xf numFmtId="0" fontId="1" fillId="0" borderId="0" xfId="33" applyBorder="1">
      <alignment/>
      <protection/>
    </xf>
    <xf numFmtId="0" fontId="1" fillId="0" borderId="11" xfId="33" applyBorder="1">
      <alignment/>
      <protection/>
    </xf>
    <xf numFmtId="0" fontId="3" fillId="0" borderId="10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1" fillId="0" borderId="12" xfId="33" applyBorder="1" applyAlignment="1">
      <alignment horizontal="center"/>
      <protection/>
    </xf>
    <xf numFmtId="0" fontId="3" fillId="0" borderId="10" xfId="33" applyFont="1" applyBorder="1" applyAlignment="1">
      <alignment horizontal="center" vertical="top" wrapText="1"/>
      <protection/>
    </xf>
    <xf numFmtId="0" fontId="4" fillId="0" borderId="10" xfId="33" applyFont="1" applyBorder="1" applyAlignment="1">
      <alignment horizontal="left" vertical="top" wrapText="1" shrinkToFit="1"/>
      <protection/>
    </xf>
    <xf numFmtId="0" fontId="1" fillId="0" borderId="10" xfId="33" applyBorder="1" applyAlignment="1">
      <alignment horizontal="center"/>
      <protection/>
    </xf>
    <xf numFmtId="2" fontId="5" fillId="0" borderId="10" xfId="33" applyNumberFormat="1" applyFont="1" applyBorder="1" applyAlignment="1">
      <alignment horizontal="right"/>
      <protection/>
    </xf>
    <xf numFmtId="0" fontId="1" fillId="0" borderId="10" xfId="33" applyFont="1" applyBorder="1" applyAlignment="1">
      <alignment horizontal="left" vertical="top" wrapText="1" shrinkToFit="1"/>
      <protection/>
    </xf>
    <xf numFmtId="0" fontId="1" fillId="0" borderId="10" xfId="33" applyFont="1" applyBorder="1" applyAlignment="1">
      <alignment horizontal="left" wrapText="1" shrinkToFit="1"/>
      <protection/>
    </xf>
    <xf numFmtId="2" fontId="1" fillId="0" borderId="10" xfId="33" applyNumberFormat="1" applyFont="1" applyBorder="1" applyAlignment="1">
      <alignment horizontal="right" wrapText="1" shrinkToFit="1"/>
      <protection/>
    </xf>
    <xf numFmtId="2" fontId="1" fillId="0" borderId="10" xfId="33" applyNumberFormat="1" applyBorder="1" applyAlignment="1">
      <alignment horizontal="right"/>
      <protection/>
    </xf>
    <xf numFmtId="0" fontId="1" fillId="0" borderId="10" xfId="33" applyFont="1" applyBorder="1" applyAlignment="1">
      <alignment wrapText="1" shrinkToFit="1" readingOrder="1"/>
      <protection/>
    </xf>
    <xf numFmtId="0" fontId="1" fillId="0" borderId="10" xfId="33" applyFont="1" applyBorder="1" applyAlignment="1">
      <alignment horizontal="left" vertical="justify" wrapText="1" shrinkToFit="1" readingOrder="1"/>
      <protection/>
    </xf>
    <xf numFmtId="164" fontId="1" fillId="0" borderId="10" xfId="33" applyNumberFormat="1" applyFont="1" applyBorder="1" applyAlignment="1">
      <alignment wrapText="1" shrinkToFit="1" readingOrder="1"/>
      <protection/>
    </xf>
    <xf numFmtId="0" fontId="4" fillId="0" borderId="10" xfId="33" applyFont="1" applyBorder="1" applyAlignment="1">
      <alignment wrapText="1" shrinkToFit="1" readingOrder="1"/>
      <protection/>
    </xf>
    <xf numFmtId="2" fontId="5" fillId="0" borderId="13" xfId="33" applyNumberFormat="1" applyFont="1" applyBorder="1" applyAlignment="1">
      <alignment horizontal="right"/>
      <protection/>
    </xf>
    <xf numFmtId="2" fontId="5" fillId="0" borderId="14" xfId="33" applyNumberFormat="1" applyFont="1" applyBorder="1" applyAlignment="1">
      <alignment horizontal="right"/>
      <protection/>
    </xf>
    <xf numFmtId="0" fontId="1" fillId="0" borderId="10" xfId="33" applyFont="1" applyBorder="1" applyAlignment="1">
      <alignment vertical="top" wrapText="1" shrinkToFit="1" readingOrder="1"/>
      <protection/>
    </xf>
    <xf numFmtId="2" fontId="5" fillId="0" borderId="10" xfId="33" applyNumberFormat="1" applyFont="1" applyBorder="1" applyAlignment="1">
      <alignment horizontal="right" wrapText="1" shrinkToFit="1"/>
      <protection/>
    </xf>
    <xf numFmtId="2" fontId="1" fillId="0" borderId="10" xfId="33" applyNumberFormat="1" applyFont="1" applyBorder="1" applyAlignment="1">
      <alignment wrapText="1" shrinkToFit="1"/>
      <protection/>
    </xf>
    <xf numFmtId="2" fontId="5" fillId="0" borderId="10" xfId="33" applyNumberFormat="1" applyFont="1" applyBorder="1" applyAlignment="1">
      <alignment wrapText="1" shrinkToFit="1"/>
      <protection/>
    </xf>
    <xf numFmtId="2" fontId="4" fillId="0" borderId="10" xfId="33" applyNumberFormat="1" applyFont="1" applyBorder="1" applyAlignment="1">
      <alignment horizontal="right" wrapText="1" shrinkToFit="1"/>
      <protection/>
    </xf>
    <xf numFmtId="2" fontId="1" fillId="0" borderId="10" xfId="33" applyNumberFormat="1" applyFont="1" applyBorder="1" applyAlignment="1">
      <alignment horizontal="left" wrapText="1" shrinkToFit="1"/>
      <protection/>
    </xf>
    <xf numFmtId="0" fontId="1" fillId="0" borderId="0" xfId="33" applyBorder="1" applyAlignment="1">
      <alignment horizontal="center"/>
      <protection/>
    </xf>
    <xf numFmtId="2" fontId="1" fillId="0" borderId="0" xfId="33" applyNumberFormat="1" applyBorder="1" applyAlignment="1">
      <alignment horizontal="center"/>
      <protection/>
    </xf>
    <xf numFmtId="0" fontId="1" fillId="0" borderId="0" xfId="33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5">
      <selection activeCell="M58" sqref="M58:N58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1007.4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35661.95999999999</v>
      </c>
      <c r="L7" s="22"/>
      <c r="M7" s="22">
        <f>M8+M9+M10+M11+M12+M13+M14+M15+M16+M17+M18+M19+M20</f>
        <v>2.95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5077.296</v>
      </c>
      <c r="L8" s="25"/>
      <c r="M8" s="26">
        <v>0.42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5077.296</v>
      </c>
      <c r="L9" s="25"/>
      <c r="M9" s="26">
        <v>0.42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5077.296</v>
      </c>
      <c r="L10" s="25"/>
      <c r="M10" s="26">
        <v>0.42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5077.296</v>
      </c>
      <c r="L11" s="25"/>
      <c r="M11" s="26">
        <v>0.42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7132.392</v>
      </c>
      <c r="L14" s="25"/>
      <c r="M14" s="26">
        <v>0.59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2780.424</v>
      </c>
      <c r="L15" s="25"/>
      <c r="M15" s="26">
        <v>0.23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604.44</v>
      </c>
      <c r="L16" s="25"/>
      <c r="M16" s="26">
        <v>0.05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1208.88</v>
      </c>
      <c r="L17" s="25"/>
      <c r="M17" s="26">
        <v>0.1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1208.88</v>
      </c>
      <c r="L18" s="25"/>
      <c r="M18" s="26">
        <v>0.1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1208.88</v>
      </c>
      <c r="L19" s="25"/>
      <c r="M19" s="26">
        <v>0.1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1208.88</v>
      </c>
      <c r="L20" s="25"/>
      <c r="M20" s="26">
        <v>0.1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29013.12</v>
      </c>
      <c r="L21" s="22"/>
      <c r="M21" s="22">
        <f>M22+M23+M24+M25+M26+M27+M28+M29</f>
        <v>2.4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24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0</v>
      </c>
      <c r="L24" s="25"/>
      <c r="M24" s="26"/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10275.48</v>
      </c>
      <c r="L26" s="25"/>
      <c r="M26" s="26">
        <v>0.85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13781.232</v>
      </c>
      <c r="L27" s="25"/>
      <c r="M27" s="26">
        <v>1.14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4956.407999999999</v>
      </c>
      <c r="L28" s="25"/>
      <c r="M28" s="26">
        <v>0.41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35057.52</v>
      </c>
      <c r="L36" s="34"/>
      <c r="M36" s="34">
        <f>M37+M38+M39+M40+M41+M42+M43</f>
        <v>2.9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1813.3199999999997</v>
      </c>
      <c r="L37" s="25"/>
      <c r="M37" s="25">
        <v>0.15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4110.192</v>
      </c>
      <c r="L38" s="25"/>
      <c r="M38" s="25">
        <v>0.34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14385.671999999999</v>
      </c>
      <c r="L39" s="25"/>
      <c r="M39" s="25">
        <v>1.19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3626.6399999999994</v>
      </c>
      <c r="L40" s="25"/>
      <c r="M40" s="25">
        <v>0.3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>M41*12*$I$4</f>
        <v>6044.4</v>
      </c>
      <c r="L41" s="25"/>
      <c r="M41" s="25">
        <v>0.5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3626.6399999999994</v>
      </c>
      <c r="L42" s="25"/>
      <c r="M42" s="25">
        <v>0.3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1450.656</v>
      </c>
      <c r="L43" s="25"/>
      <c r="M43" s="25">
        <v>0.12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11121.696</v>
      </c>
      <c r="L45" s="34"/>
      <c r="M45" s="34">
        <f>M46+M47+M48+M49+M50</f>
        <v>0.9199999999999999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2417.76</v>
      </c>
      <c r="L46" s="25"/>
      <c r="M46" s="25">
        <v>0.2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6044.4</v>
      </c>
      <c r="L47" s="25"/>
      <c r="M47" s="25">
        <v>0.5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1208.88</v>
      </c>
      <c r="L48" s="25"/>
      <c r="M48" s="25">
        <v>0.1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1450.656</v>
      </c>
      <c r="L50" s="25"/>
      <c r="M50" s="25">
        <v>0.12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14143.895999999999</v>
      </c>
      <c r="L51" s="36"/>
      <c r="M51" s="34">
        <f>M52+M53</f>
        <v>1.17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14143.895999999999</v>
      </c>
      <c r="L52" s="35"/>
      <c r="M52" s="25">
        <v>1.17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21397.176000000003</v>
      </c>
      <c r="L56" s="34"/>
      <c r="M56" s="37">
        <v>1.77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10759.032</v>
      </c>
      <c r="L57" s="34"/>
      <c r="M57" s="37">
        <v>0.89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157154.4</v>
      </c>
      <c r="L58" s="34"/>
      <c r="M58" s="34">
        <f>M57+M56+M55+M54+M51+M45+M36+M30+M21+M7</f>
        <v>13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157154.4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 t="s">
        <v>74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B96:H96"/>
    <mergeCell ref="I96:J96"/>
    <mergeCell ref="K96:L96"/>
    <mergeCell ref="M96:N96"/>
    <mergeCell ref="B94:H94"/>
    <mergeCell ref="I94:J94"/>
    <mergeCell ref="K94:L94"/>
    <mergeCell ref="M94:N94"/>
    <mergeCell ref="B95:H95"/>
    <mergeCell ref="I95:J95"/>
    <mergeCell ref="K95:L95"/>
    <mergeCell ref="M95:N95"/>
    <mergeCell ref="B92:H92"/>
    <mergeCell ref="I92:J92"/>
    <mergeCell ref="K92:L92"/>
    <mergeCell ref="M92:N92"/>
    <mergeCell ref="B93:H93"/>
    <mergeCell ref="I93:J93"/>
    <mergeCell ref="K93:L93"/>
    <mergeCell ref="M93:N93"/>
    <mergeCell ref="B90:H90"/>
    <mergeCell ref="I90:J90"/>
    <mergeCell ref="K90:L90"/>
    <mergeCell ref="M90:N90"/>
    <mergeCell ref="B91:H91"/>
    <mergeCell ref="I91:J91"/>
    <mergeCell ref="K91:L91"/>
    <mergeCell ref="M91:N91"/>
    <mergeCell ref="B88:H88"/>
    <mergeCell ref="I88:J88"/>
    <mergeCell ref="K88:L88"/>
    <mergeCell ref="M88:N88"/>
    <mergeCell ref="B89:H89"/>
    <mergeCell ref="I89:J89"/>
    <mergeCell ref="K89:L89"/>
    <mergeCell ref="M89:N89"/>
    <mergeCell ref="B86:H86"/>
    <mergeCell ref="I86:J86"/>
    <mergeCell ref="K86:L86"/>
    <mergeCell ref="M86:N86"/>
    <mergeCell ref="B87:H87"/>
    <mergeCell ref="I87:J87"/>
    <mergeCell ref="K87:L87"/>
    <mergeCell ref="M87:N87"/>
    <mergeCell ref="B84:H84"/>
    <mergeCell ref="I84:J84"/>
    <mergeCell ref="K84:L84"/>
    <mergeCell ref="M84:N84"/>
    <mergeCell ref="B85:H85"/>
    <mergeCell ref="I85:J85"/>
    <mergeCell ref="K85:L85"/>
    <mergeCell ref="M85:N85"/>
    <mergeCell ref="B82:H82"/>
    <mergeCell ref="I82:J82"/>
    <mergeCell ref="K82:L82"/>
    <mergeCell ref="M82:N82"/>
    <mergeCell ref="B83:H83"/>
    <mergeCell ref="I83:J83"/>
    <mergeCell ref="K83:L83"/>
    <mergeCell ref="M83:N83"/>
    <mergeCell ref="B80:H80"/>
    <mergeCell ref="I80:J80"/>
    <mergeCell ref="K80:L80"/>
    <mergeCell ref="M80:N80"/>
    <mergeCell ref="B81:H81"/>
    <mergeCell ref="I81:J81"/>
    <mergeCell ref="K81:L81"/>
    <mergeCell ref="M81:N81"/>
    <mergeCell ref="B78:H78"/>
    <mergeCell ref="I78:J78"/>
    <mergeCell ref="K78:L78"/>
    <mergeCell ref="M78:N78"/>
    <mergeCell ref="B79:H79"/>
    <mergeCell ref="I79:J79"/>
    <mergeCell ref="K79:L79"/>
    <mergeCell ref="M79:N79"/>
    <mergeCell ref="B76:H76"/>
    <mergeCell ref="I76:J76"/>
    <mergeCell ref="K76:L76"/>
    <mergeCell ref="M76:N76"/>
    <mergeCell ref="B77:H77"/>
    <mergeCell ref="I77:J77"/>
    <mergeCell ref="K77:L77"/>
    <mergeCell ref="M77:N77"/>
    <mergeCell ref="B74:H74"/>
    <mergeCell ref="I74:J74"/>
    <mergeCell ref="K74:L74"/>
    <mergeCell ref="M74:N74"/>
    <mergeCell ref="B75:H75"/>
    <mergeCell ref="I75:J75"/>
    <mergeCell ref="K75:L75"/>
    <mergeCell ref="M75:N75"/>
    <mergeCell ref="B72:H72"/>
    <mergeCell ref="I72:J72"/>
    <mergeCell ref="K72:L72"/>
    <mergeCell ref="M72:N72"/>
    <mergeCell ref="B73:H73"/>
    <mergeCell ref="I73:J73"/>
    <mergeCell ref="K73:L73"/>
    <mergeCell ref="M73:N73"/>
    <mergeCell ref="B70:H70"/>
    <mergeCell ref="I70:J70"/>
    <mergeCell ref="K70:L70"/>
    <mergeCell ref="M70:N70"/>
    <mergeCell ref="B71:H71"/>
    <mergeCell ref="I71:J71"/>
    <mergeCell ref="K71:L71"/>
    <mergeCell ref="M71:N71"/>
    <mergeCell ref="B68:H68"/>
    <mergeCell ref="I68:J68"/>
    <mergeCell ref="K68:L68"/>
    <mergeCell ref="M68:N68"/>
    <mergeCell ref="B69:H69"/>
    <mergeCell ref="I69:J69"/>
    <mergeCell ref="K69:L69"/>
    <mergeCell ref="M69:N69"/>
    <mergeCell ref="B65:H65"/>
    <mergeCell ref="I65:J65"/>
    <mergeCell ref="M65:N65"/>
    <mergeCell ref="K65:L65"/>
    <mergeCell ref="B66:H66"/>
    <mergeCell ref="I66:J66"/>
    <mergeCell ref="K66:L66"/>
    <mergeCell ref="M66:N66"/>
    <mergeCell ref="B63:H63"/>
    <mergeCell ref="I63:J63"/>
    <mergeCell ref="K63:L63"/>
    <mergeCell ref="M63:N63"/>
    <mergeCell ref="B64:H64"/>
    <mergeCell ref="I64:J64"/>
    <mergeCell ref="K64:L64"/>
    <mergeCell ref="M64:N64"/>
    <mergeCell ref="B61:H61"/>
    <mergeCell ref="I61:J61"/>
    <mergeCell ref="K61:L61"/>
    <mergeCell ref="M61:N61"/>
    <mergeCell ref="B62:H62"/>
    <mergeCell ref="I62:J62"/>
    <mergeCell ref="K62:L62"/>
    <mergeCell ref="M62:N62"/>
    <mergeCell ref="B59:H59"/>
    <mergeCell ref="I59:J59"/>
    <mergeCell ref="K59:L59"/>
    <mergeCell ref="M59:N59"/>
    <mergeCell ref="B60:H60"/>
    <mergeCell ref="I60:J60"/>
    <mergeCell ref="K60:L60"/>
    <mergeCell ref="M60:N60"/>
    <mergeCell ref="B57:H57"/>
    <mergeCell ref="I57:J57"/>
    <mergeCell ref="K57:L57"/>
    <mergeCell ref="M57:N57"/>
    <mergeCell ref="B58:H58"/>
    <mergeCell ref="I58:J58"/>
    <mergeCell ref="M58:N58"/>
    <mergeCell ref="K58:L58"/>
    <mergeCell ref="B55:H55"/>
    <mergeCell ref="I55:J55"/>
    <mergeCell ref="K55:L55"/>
    <mergeCell ref="M55:N55"/>
    <mergeCell ref="B56:H56"/>
    <mergeCell ref="I56:J56"/>
    <mergeCell ref="K56:L56"/>
    <mergeCell ref="M56:N56"/>
    <mergeCell ref="B53:H53"/>
    <mergeCell ref="I53:J53"/>
    <mergeCell ref="K53:L53"/>
    <mergeCell ref="M53:N53"/>
    <mergeCell ref="B54:H54"/>
    <mergeCell ref="I54:J54"/>
    <mergeCell ref="K54:L54"/>
    <mergeCell ref="M54:N54"/>
    <mergeCell ref="B51:H51"/>
    <mergeCell ref="I51:J51"/>
    <mergeCell ref="M51:N51"/>
    <mergeCell ref="B52:H52"/>
    <mergeCell ref="I52:J52"/>
    <mergeCell ref="K52:L52"/>
    <mergeCell ref="M52:N52"/>
    <mergeCell ref="K51:L51"/>
    <mergeCell ref="B49:H49"/>
    <mergeCell ref="I49:J49"/>
    <mergeCell ref="K49:L49"/>
    <mergeCell ref="M49:N49"/>
    <mergeCell ref="B50:H50"/>
    <mergeCell ref="I50:J50"/>
    <mergeCell ref="K50:L50"/>
    <mergeCell ref="M50:N50"/>
    <mergeCell ref="B47:H47"/>
    <mergeCell ref="I47:J47"/>
    <mergeCell ref="K47:L47"/>
    <mergeCell ref="M47:N47"/>
    <mergeCell ref="B48:H48"/>
    <mergeCell ref="I48:J48"/>
    <mergeCell ref="K48:L48"/>
    <mergeCell ref="M48:N48"/>
    <mergeCell ref="B45:H45"/>
    <mergeCell ref="I45:J45"/>
    <mergeCell ref="M45:N45"/>
    <mergeCell ref="B46:H46"/>
    <mergeCell ref="I46:J46"/>
    <mergeCell ref="K46:L46"/>
    <mergeCell ref="M46:N46"/>
    <mergeCell ref="K45:L45"/>
    <mergeCell ref="B43:H43"/>
    <mergeCell ref="I43:J43"/>
    <mergeCell ref="K43:L43"/>
    <mergeCell ref="M43:N43"/>
    <mergeCell ref="B44:H44"/>
    <mergeCell ref="I44:J44"/>
    <mergeCell ref="K44:L44"/>
    <mergeCell ref="M44:N44"/>
    <mergeCell ref="B41:H41"/>
    <mergeCell ref="I41:J41"/>
    <mergeCell ref="K41:L41"/>
    <mergeCell ref="M41:N41"/>
    <mergeCell ref="B42:H42"/>
    <mergeCell ref="I42:J42"/>
    <mergeCell ref="K42:L42"/>
    <mergeCell ref="M42:N42"/>
    <mergeCell ref="B39:H39"/>
    <mergeCell ref="I39:J39"/>
    <mergeCell ref="K39:L39"/>
    <mergeCell ref="M39:N39"/>
    <mergeCell ref="B40:H40"/>
    <mergeCell ref="I40:J40"/>
    <mergeCell ref="K40:L40"/>
    <mergeCell ref="M40:N40"/>
    <mergeCell ref="B37:H37"/>
    <mergeCell ref="I37:J37"/>
    <mergeCell ref="K37:L37"/>
    <mergeCell ref="M37:N37"/>
    <mergeCell ref="B38:H38"/>
    <mergeCell ref="I38:J38"/>
    <mergeCell ref="K38:L38"/>
    <mergeCell ref="M38:N38"/>
    <mergeCell ref="B35:H35"/>
    <mergeCell ref="I35:J35"/>
    <mergeCell ref="K35:L35"/>
    <mergeCell ref="M35:N35"/>
    <mergeCell ref="B36:H36"/>
    <mergeCell ref="I36:J36"/>
    <mergeCell ref="M36:N36"/>
    <mergeCell ref="K36:L36"/>
    <mergeCell ref="B33:H33"/>
    <mergeCell ref="I33:J33"/>
    <mergeCell ref="K33:L33"/>
    <mergeCell ref="M33:N33"/>
    <mergeCell ref="B34:H34"/>
    <mergeCell ref="I34:J34"/>
    <mergeCell ref="K34:L34"/>
    <mergeCell ref="M34:N34"/>
    <mergeCell ref="B31:H31"/>
    <mergeCell ref="I31:J31"/>
    <mergeCell ref="K31:L31"/>
    <mergeCell ref="M31:N31"/>
    <mergeCell ref="B32:H32"/>
    <mergeCell ref="I32:J32"/>
    <mergeCell ref="K32:L32"/>
    <mergeCell ref="M32:N32"/>
    <mergeCell ref="B29:H29"/>
    <mergeCell ref="I29:J29"/>
    <mergeCell ref="K29:L29"/>
    <mergeCell ref="M29:N29"/>
    <mergeCell ref="B30:H30"/>
    <mergeCell ref="I30:J30"/>
    <mergeCell ref="M30:N30"/>
    <mergeCell ref="K30:L30"/>
    <mergeCell ref="B27:H27"/>
    <mergeCell ref="I27:J27"/>
    <mergeCell ref="K27:L27"/>
    <mergeCell ref="M27:N27"/>
    <mergeCell ref="B28:H28"/>
    <mergeCell ref="I28:J28"/>
    <mergeCell ref="K28:L28"/>
    <mergeCell ref="M28:N28"/>
    <mergeCell ref="B25:H25"/>
    <mergeCell ref="I25:J25"/>
    <mergeCell ref="K25:L25"/>
    <mergeCell ref="M25:N25"/>
    <mergeCell ref="B26:H26"/>
    <mergeCell ref="I26:J26"/>
    <mergeCell ref="K26:L26"/>
    <mergeCell ref="M26:N26"/>
    <mergeCell ref="B23:H23"/>
    <mergeCell ref="I23:J23"/>
    <mergeCell ref="K23:L23"/>
    <mergeCell ref="M23:N23"/>
    <mergeCell ref="B24:H24"/>
    <mergeCell ref="I24:J24"/>
    <mergeCell ref="K24:L24"/>
    <mergeCell ref="M24:N24"/>
    <mergeCell ref="B21:H21"/>
    <mergeCell ref="I21:J21"/>
    <mergeCell ref="K21:L21"/>
    <mergeCell ref="M21:N21"/>
    <mergeCell ref="B22:H22"/>
    <mergeCell ref="I22:J22"/>
    <mergeCell ref="K22:L22"/>
    <mergeCell ref="M22:N22"/>
    <mergeCell ref="B19:H19"/>
    <mergeCell ref="I19:J19"/>
    <mergeCell ref="K19:L19"/>
    <mergeCell ref="M19:N19"/>
    <mergeCell ref="B20:H20"/>
    <mergeCell ref="I20:J20"/>
    <mergeCell ref="K20:L20"/>
    <mergeCell ref="M20:N20"/>
    <mergeCell ref="B17:H17"/>
    <mergeCell ref="I17:J17"/>
    <mergeCell ref="K17:L17"/>
    <mergeCell ref="M17:N17"/>
    <mergeCell ref="B18:H18"/>
    <mergeCell ref="I18:J18"/>
    <mergeCell ref="K18:L18"/>
    <mergeCell ref="M18:N18"/>
    <mergeCell ref="I15:J15"/>
    <mergeCell ref="K15:L15"/>
    <mergeCell ref="M15:N15"/>
    <mergeCell ref="B16:H16"/>
    <mergeCell ref="I16:J16"/>
    <mergeCell ref="K16:L16"/>
    <mergeCell ref="M16:N16"/>
    <mergeCell ref="B15:E15"/>
    <mergeCell ref="B13:H13"/>
    <mergeCell ref="I13:J13"/>
    <mergeCell ref="K13:L13"/>
    <mergeCell ref="M13:N13"/>
    <mergeCell ref="B14:H14"/>
    <mergeCell ref="I14:J14"/>
    <mergeCell ref="K14:L14"/>
    <mergeCell ref="M14:N14"/>
    <mergeCell ref="B11:H11"/>
    <mergeCell ref="I11:J11"/>
    <mergeCell ref="K11:L11"/>
    <mergeCell ref="M11:N11"/>
    <mergeCell ref="B12:H12"/>
    <mergeCell ref="I12:J12"/>
    <mergeCell ref="K12:L12"/>
    <mergeCell ref="M12:N12"/>
    <mergeCell ref="B9:H9"/>
    <mergeCell ref="I9:J9"/>
    <mergeCell ref="K9:L9"/>
    <mergeCell ref="M9:N9"/>
    <mergeCell ref="B10:H10"/>
    <mergeCell ref="I10:J10"/>
    <mergeCell ref="K10:L10"/>
    <mergeCell ref="M10:N10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6:H6"/>
    <mergeCell ref="I6:J6"/>
    <mergeCell ref="K6:L6"/>
    <mergeCell ref="A1:N1"/>
    <mergeCell ref="I4:J4"/>
    <mergeCell ref="B5:H5"/>
    <mergeCell ref="I5:J5"/>
    <mergeCell ref="K5:L5"/>
    <mergeCell ref="M5:N5"/>
    <mergeCell ref="A3:M3"/>
    <mergeCell ref="A2:M2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5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349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10595.639999999998</v>
      </c>
      <c r="L7" s="22"/>
      <c r="M7" s="22">
        <f>M8+M9+M10+M11+M12+M13+M14+M15+M16+M17+M18+M19+M20</f>
        <v>2.5300000000000002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1758.96</v>
      </c>
      <c r="L8" s="25"/>
      <c r="M8" s="26">
        <v>0.42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1758.96</v>
      </c>
      <c r="L10" s="25"/>
      <c r="M10" s="26">
        <v>0.42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1758.96</v>
      </c>
      <c r="L11" s="25"/>
      <c r="M11" s="26">
        <v>0.42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2470.92</v>
      </c>
      <c r="L14" s="25"/>
      <c r="M14" s="26">
        <v>0.59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963.2400000000001</v>
      </c>
      <c r="L15" s="25"/>
      <c r="M15" s="26">
        <v>0.23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209.40000000000003</v>
      </c>
      <c r="L16" s="25"/>
      <c r="M16" s="26">
        <v>0.05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418.80000000000007</v>
      </c>
      <c r="L17" s="25"/>
      <c r="M17" s="26">
        <v>0.1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418.80000000000007</v>
      </c>
      <c r="L18" s="25"/>
      <c r="M18" s="26">
        <v>0.1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418.80000000000007</v>
      </c>
      <c r="L19" s="25"/>
      <c r="M19" s="26">
        <v>0.1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418.80000000000007</v>
      </c>
      <c r="L20" s="25"/>
      <c r="M20" s="26">
        <v>0.1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2345.2799999999997</v>
      </c>
      <c r="L21" s="22"/>
      <c r="M21" s="22">
        <f>M22+M23+M24+M25+M26+M27+M28+M29</f>
        <v>0.5599999999999999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628.1999999999999</v>
      </c>
      <c r="L24" s="25"/>
      <c r="M24" s="26">
        <v>0.15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1717.08</v>
      </c>
      <c r="L28" s="25"/>
      <c r="M28" s="26">
        <v>0.41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2010.24</v>
      </c>
      <c r="L56" s="34"/>
      <c r="M56" s="37">
        <v>0.48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7999.079999999999</v>
      </c>
      <c r="L57" s="34"/>
      <c r="M57" s="37">
        <v>1.91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22950.239999999998</v>
      </c>
      <c r="L58" s="34"/>
      <c r="M58" s="34">
        <f>M57+M56+M55+M54+M51+M45+M36+M30+M21+M7</f>
        <v>5.48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22950.239999999998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 t="s">
        <v>124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8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90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511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15513.960000000005</v>
      </c>
      <c r="L7" s="22"/>
      <c r="M7" s="22">
        <f>M8+M9+M10+M11+M12+M13+M14+M15+M16+M17+M18+M19+M20</f>
        <v>2.5300000000000002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2575.44</v>
      </c>
      <c r="L8" s="25"/>
      <c r="M8" s="26">
        <v>0.42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2575.44</v>
      </c>
      <c r="L10" s="25"/>
      <c r="M10" s="26">
        <v>0.42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2575.44</v>
      </c>
      <c r="L11" s="25"/>
      <c r="M11" s="26">
        <v>0.42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3617.88</v>
      </c>
      <c r="L14" s="25"/>
      <c r="M14" s="26">
        <v>0.59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1410.3600000000001</v>
      </c>
      <c r="L15" s="25"/>
      <c r="M15" s="26">
        <v>0.23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306.6</v>
      </c>
      <c r="L16" s="25"/>
      <c r="M16" s="26">
        <v>0.05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613.2</v>
      </c>
      <c r="L17" s="25"/>
      <c r="M17" s="26">
        <v>0.1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613.2</v>
      </c>
      <c r="L18" s="25"/>
      <c r="M18" s="26">
        <v>0.1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613.2</v>
      </c>
      <c r="L19" s="25"/>
      <c r="M19" s="26">
        <v>0.1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613.2</v>
      </c>
      <c r="L20" s="25"/>
      <c r="M20" s="26">
        <v>0.1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3433.92</v>
      </c>
      <c r="L21" s="22"/>
      <c r="M21" s="22">
        <f>M22+M23+M24+M25+M26+M27+M28+M29</f>
        <v>0.5599999999999999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919.8</v>
      </c>
      <c r="L24" s="25"/>
      <c r="M24" s="26">
        <v>0.15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2514.12</v>
      </c>
      <c r="L28" s="25"/>
      <c r="M28" s="26">
        <v>0.41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2943.3599999999997</v>
      </c>
      <c r="L56" s="34"/>
      <c r="M56" s="37">
        <v>0.48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11712.119999999999</v>
      </c>
      <c r="L57" s="34"/>
      <c r="M57" s="37">
        <v>1.91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33603.36000000001</v>
      </c>
      <c r="L58" s="34"/>
      <c r="M58" s="34">
        <f>M57+M56+M55+M54+M51+M45+M36+M30+M21+M7</f>
        <v>5.48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33603.36000000001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8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91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318.6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9672.696</v>
      </c>
      <c r="L7" s="22"/>
      <c r="M7" s="22">
        <f>M8+M9+M10+M11+M12+M13+M14+M15+M16+M17+M18+M19+M20</f>
        <v>2.5300000000000002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1605.7440000000001</v>
      </c>
      <c r="L8" s="25"/>
      <c r="M8" s="26">
        <v>0.42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1605.7440000000001</v>
      </c>
      <c r="L10" s="25"/>
      <c r="M10" s="26">
        <v>0.42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1605.7440000000001</v>
      </c>
      <c r="L11" s="25"/>
      <c r="M11" s="26">
        <v>0.42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2255.688</v>
      </c>
      <c r="L14" s="25"/>
      <c r="M14" s="26">
        <v>0.59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879.3360000000001</v>
      </c>
      <c r="L15" s="25"/>
      <c r="M15" s="26">
        <v>0.23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191.16000000000005</v>
      </c>
      <c r="L16" s="25"/>
      <c r="M16" s="26">
        <v>0.05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382.3200000000001</v>
      </c>
      <c r="L17" s="25"/>
      <c r="M17" s="26">
        <v>0.1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382.3200000000001</v>
      </c>
      <c r="L18" s="25"/>
      <c r="M18" s="26">
        <v>0.1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382.3200000000001</v>
      </c>
      <c r="L19" s="25"/>
      <c r="M19" s="26">
        <v>0.1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382.3200000000001</v>
      </c>
      <c r="L20" s="25"/>
      <c r="M20" s="26">
        <v>0.1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2140.992</v>
      </c>
      <c r="L21" s="22"/>
      <c r="M21" s="22">
        <f>M22+M23+M24+M25+M26+M27+M28+M29</f>
        <v>0.5599999999999999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573.48</v>
      </c>
      <c r="L24" s="25"/>
      <c r="M24" s="26">
        <v>0.15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1567.5120000000002</v>
      </c>
      <c r="L28" s="25"/>
      <c r="M28" s="26">
        <v>0.41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1835.136</v>
      </c>
      <c r="L56" s="34"/>
      <c r="M56" s="37">
        <v>0.48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7302.312</v>
      </c>
      <c r="L57" s="34"/>
      <c r="M57" s="37">
        <v>1.91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20951.136</v>
      </c>
      <c r="L58" s="34"/>
      <c r="M58" s="34">
        <f>M57+M56+M55+M54+M51+M45+M36+M30+M21+M7</f>
        <v>5.48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20951.136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4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92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324.5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9851.82</v>
      </c>
      <c r="L7" s="22"/>
      <c r="M7" s="22">
        <f>M8+M9+M10+M11+M12+M13+M14+M15+M16+M17+M18+M19+M20</f>
        <v>2.5300000000000002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1635.48</v>
      </c>
      <c r="L8" s="25"/>
      <c r="M8" s="26">
        <v>0.42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1635.48</v>
      </c>
      <c r="L10" s="25"/>
      <c r="M10" s="26">
        <v>0.42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1635.48</v>
      </c>
      <c r="L11" s="25"/>
      <c r="M11" s="26">
        <v>0.42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2297.46</v>
      </c>
      <c r="L14" s="25"/>
      <c r="M14" s="26">
        <v>0.59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895.6200000000001</v>
      </c>
      <c r="L15" s="25"/>
      <c r="M15" s="26">
        <v>0.23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194.70000000000002</v>
      </c>
      <c r="L16" s="25"/>
      <c r="M16" s="26">
        <v>0.05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389.40000000000003</v>
      </c>
      <c r="L17" s="25"/>
      <c r="M17" s="26">
        <v>0.1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389.40000000000003</v>
      </c>
      <c r="L18" s="25"/>
      <c r="M18" s="26">
        <v>0.1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389.40000000000003</v>
      </c>
      <c r="L19" s="25"/>
      <c r="M19" s="26">
        <v>0.1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389.40000000000003</v>
      </c>
      <c r="L20" s="25"/>
      <c r="M20" s="26">
        <v>0.1</v>
      </c>
      <c r="N20" s="26"/>
      <c r="O20" s="14"/>
    </row>
    <row r="21" spans="1:15" ht="46.5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2180.64</v>
      </c>
      <c r="L21" s="22"/>
      <c r="M21" s="22">
        <f>M22+M23+M24+M25+M26+M27+M28+M29</f>
        <v>0.5599999999999999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584.0999999999999</v>
      </c>
      <c r="L24" s="25"/>
      <c r="M24" s="26">
        <v>0.15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1596.54</v>
      </c>
      <c r="L28" s="25"/>
      <c r="M28" s="26">
        <v>0.41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1869.12</v>
      </c>
      <c r="L56" s="34"/>
      <c r="M56" s="37">
        <v>0.48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7437.539999999999</v>
      </c>
      <c r="L57" s="34"/>
      <c r="M57" s="37">
        <v>1.91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21339.12</v>
      </c>
      <c r="L58" s="34"/>
      <c r="M58" s="34">
        <f>M57+M56+M55+M54+M51+M45+M36+M30+M21+M7</f>
        <v>5.48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21339.12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5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93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333.1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10112.915999999997</v>
      </c>
      <c r="L7" s="22"/>
      <c r="M7" s="22">
        <f>M8+M9+M10+M11+M12+M13+M14+M15+M16+M17+M18+M19+M20</f>
        <v>2.5300000000000002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1678.824</v>
      </c>
      <c r="L8" s="25"/>
      <c r="M8" s="26">
        <v>0.42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1678.824</v>
      </c>
      <c r="L10" s="25"/>
      <c r="M10" s="26">
        <v>0.42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1678.824</v>
      </c>
      <c r="L11" s="25"/>
      <c r="M11" s="26">
        <v>0.42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2358.3480000000004</v>
      </c>
      <c r="L14" s="25"/>
      <c r="M14" s="26">
        <v>0.59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919.3560000000001</v>
      </c>
      <c r="L15" s="25"/>
      <c r="M15" s="26">
        <v>0.23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199.86000000000004</v>
      </c>
      <c r="L16" s="25"/>
      <c r="M16" s="26">
        <v>0.05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399.7200000000001</v>
      </c>
      <c r="L17" s="25"/>
      <c r="M17" s="26">
        <v>0.1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399.7200000000001</v>
      </c>
      <c r="L18" s="25"/>
      <c r="M18" s="26">
        <v>0.1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399.7200000000001</v>
      </c>
      <c r="L19" s="25"/>
      <c r="M19" s="26">
        <v>0.1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399.7200000000001</v>
      </c>
      <c r="L20" s="25"/>
      <c r="M20" s="26">
        <v>0.1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2238.432</v>
      </c>
      <c r="L21" s="22"/>
      <c r="M21" s="22">
        <f>M22+M23+M24+M25+M26+M27+M28+M29</f>
        <v>0.5599999999999999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599.5799999999999</v>
      </c>
      <c r="L24" s="25"/>
      <c r="M24" s="26">
        <v>0.15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1638.852</v>
      </c>
      <c r="L28" s="25"/>
      <c r="M28" s="26">
        <v>0.41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1918.656</v>
      </c>
      <c r="L56" s="34"/>
      <c r="M56" s="37">
        <v>0.48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7634.652</v>
      </c>
      <c r="L57" s="34"/>
      <c r="M57" s="37">
        <v>1.91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21904.656</v>
      </c>
      <c r="L58" s="34"/>
      <c r="M58" s="34">
        <f>M57+M56+M55+M54+M51+M45+M36+M30+M21+M7</f>
        <v>5.48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21904.656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8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94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325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9867</v>
      </c>
      <c r="L7" s="22"/>
      <c r="M7" s="22">
        <f>M8+M9+M10+M11+M12+M13+M14+M15+M16+M17+M18+M19+M20</f>
        <v>2.5300000000000002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1638</v>
      </c>
      <c r="L8" s="25"/>
      <c r="M8" s="26">
        <v>0.42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1638</v>
      </c>
      <c r="L10" s="25"/>
      <c r="M10" s="26">
        <v>0.42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1638</v>
      </c>
      <c r="L11" s="25"/>
      <c r="M11" s="26">
        <v>0.42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2301</v>
      </c>
      <c r="L14" s="25"/>
      <c r="M14" s="26">
        <v>0.59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897.0000000000001</v>
      </c>
      <c r="L15" s="25"/>
      <c r="M15" s="26">
        <v>0.23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195.00000000000003</v>
      </c>
      <c r="L16" s="25"/>
      <c r="M16" s="26">
        <v>0.05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390.00000000000006</v>
      </c>
      <c r="L17" s="25"/>
      <c r="M17" s="26">
        <v>0.1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390.00000000000006</v>
      </c>
      <c r="L18" s="25"/>
      <c r="M18" s="26">
        <v>0.1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390.00000000000006</v>
      </c>
      <c r="L19" s="25"/>
      <c r="M19" s="26">
        <v>0.1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390.00000000000006</v>
      </c>
      <c r="L20" s="25"/>
      <c r="M20" s="26">
        <v>0.1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2184</v>
      </c>
      <c r="L21" s="22"/>
      <c r="M21" s="22">
        <f>M22+M23+M24+M25+M26+M27+M28+M29</f>
        <v>0.5599999999999999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584.9999999999999</v>
      </c>
      <c r="L24" s="25"/>
      <c r="M24" s="26">
        <v>0.15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1599</v>
      </c>
      <c r="L28" s="25"/>
      <c r="M28" s="26">
        <v>0.41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1872</v>
      </c>
      <c r="L56" s="34"/>
      <c r="M56" s="37">
        <v>0.48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7448.999999999999</v>
      </c>
      <c r="L57" s="34"/>
      <c r="M57" s="37">
        <v>1.91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21372</v>
      </c>
      <c r="L58" s="34"/>
      <c r="M58" s="34">
        <f>M57+M56+M55+M54+M51+M45+M36+M30+M21+M7</f>
        <v>5.48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21372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99"/>
  <sheetViews>
    <sheetView tabSelected="1" view="pageLayout" zoomScale="90" zoomScaleNormal="90" zoomScalePageLayoutView="90" workbookViewId="0" topLeftCell="A1">
      <selection activeCell="O9" sqref="O9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9:13" ht="15">
      <c r="I1" s="41"/>
      <c r="J1" s="41"/>
      <c r="K1" s="41"/>
      <c r="L1" s="41"/>
      <c r="M1" s="41"/>
    </row>
    <row r="2" spans="9:13" ht="15">
      <c r="I2" s="41"/>
      <c r="J2" s="41"/>
      <c r="K2" s="41"/>
      <c r="L2" s="41"/>
      <c r="M2" s="41"/>
    </row>
    <row r="3" spans="9:13" ht="15">
      <c r="I3" s="41"/>
      <c r="J3" s="41"/>
      <c r="K3" s="41"/>
      <c r="L3" s="41"/>
      <c r="M3" s="41"/>
    </row>
    <row r="4" spans="1:15" ht="1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3"/>
    </row>
    <row r="5" spans="1:15" ht="15">
      <c r="A5" s="16" t="s">
        <v>76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7"/>
      <c r="O5" s="7"/>
    </row>
    <row r="6" spans="1:15" ht="15">
      <c r="A6" s="16" t="s">
        <v>95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7"/>
      <c r="O6" s="13"/>
    </row>
    <row r="7" spans="1:15" ht="15">
      <c r="A7" s="2"/>
      <c r="B7" s="2"/>
      <c r="C7" s="2"/>
      <c r="D7" s="2"/>
      <c r="E7" s="2"/>
      <c r="F7" s="2"/>
      <c r="G7" s="2"/>
      <c r="H7" s="2" t="s">
        <v>1</v>
      </c>
      <c r="I7" s="17">
        <v>111</v>
      </c>
      <c r="J7" s="17"/>
      <c r="K7" s="2" t="s">
        <v>2</v>
      </c>
      <c r="L7" s="2"/>
      <c r="M7" s="2"/>
      <c r="N7" s="2"/>
      <c r="O7" s="13"/>
    </row>
    <row r="8" spans="2:15" ht="1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3"/>
    </row>
    <row r="9" spans="1:15" ht="101.25" customHeight="1">
      <c r="A9" s="3"/>
      <c r="B9" s="21"/>
      <c r="C9" s="21"/>
      <c r="D9" s="21"/>
      <c r="E9" s="21"/>
      <c r="F9" s="21"/>
      <c r="G9" s="21"/>
      <c r="H9" s="21"/>
      <c r="I9" s="15" t="s">
        <v>3</v>
      </c>
      <c r="J9" s="15"/>
      <c r="K9" s="15" t="s">
        <v>4</v>
      </c>
      <c r="L9" s="15"/>
      <c r="M9" s="19" t="s">
        <v>75</v>
      </c>
      <c r="N9" s="19"/>
      <c r="O9" s="14"/>
    </row>
    <row r="10" spans="1:15" ht="53.25" customHeight="1">
      <c r="A10" s="4">
        <v>1</v>
      </c>
      <c r="B10" s="20" t="s">
        <v>5</v>
      </c>
      <c r="C10" s="20"/>
      <c r="D10" s="20"/>
      <c r="E10" s="20"/>
      <c r="F10" s="20"/>
      <c r="G10" s="20"/>
      <c r="H10" s="20"/>
      <c r="I10" s="21"/>
      <c r="J10" s="21"/>
      <c r="K10" s="22">
        <f>K11+K12+K13+K14+K15+K16+K17+K18+K19+K20+K21+K22+K23</f>
        <v>1025.64</v>
      </c>
      <c r="L10" s="22"/>
      <c r="M10" s="22">
        <f>M11+M12+M13+M14+M15+M16+M17+M18+M19+M20+M21+M22+M23</f>
        <v>0.77</v>
      </c>
      <c r="N10" s="22"/>
      <c r="O10" s="14"/>
    </row>
    <row r="11" spans="1:15" ht="156" customHeight="1">
      <c r="A11" s="3"/>
      <c r="B11" s="23" t="s">
        <v>6</v>
      </c>
      <c r="C11" s="23"/>
      <c r="D11" s="23"/>
      <c r="E11" s="23"/>
      <c r="F11" s="23"/>
      <c r="G11" s="23"/>
      <c r="H11" s="23"/>
      <c r="I11" s="24" t="s">
        <v>7</v>
      </c>
      <c r="J11" s="24"/>
      <c r="K11" s="25">
        <f aca="true" t="shared" si="0" ref="K11:K23">M11*12*$I$7</f>
        <v>253.08000000000004</v>
      </c>
      <c r="L11" s="25"/>
      <c r="M11" s="26">
        <v>0.19</v>
      </c>
      <c r="N11" s="26"/>
      <c r="O11" s="14"/>
    </row>
    <row r="12" spans="1:15" ht="93.75" customHeight="1">
      <c r="A12" s="3"/>
      <c r="B12" s="24" t="s">
        <v>8</v>
      </c>
      <c r="C12" s="24"/>
      <c r="D12" s="24"/>
      <c r="E12" s="24"/>
      <c r="F12" s="24"/>
      <c r="G12" s="24"/>
      <c r="H12" s="24"/>
      <c r="I12" s="24" t="s">
        <v>7</v>
      </c>
      <c r="J12" s="24"/>
      <c r="K12" s="25">
        <f t="shared" si="0"/>
        <v>0</v>
      </c>
      <c r="L12" s="25"/>
      <c r="M12" s="26">
        <v>0</v>
      </c>
      <c r="N12" s="26"/>
      <c r="O12" s="14"/>
    </row>
    <row r="13" spans="1:15" ht="245.25" customHeight="1">
      <c r="A13" s="3"/>
      <c r="B13" s="27" t="s">
        <v>9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253.08000000000004</v>
      </c>
      <c r="L13" s="25"/>
      <c r="M13" s="26">
        <v>0.19</v>
      </c>
      <c r="N13" s="26"/>
      <c r="O13" s="14"/>
    </row>
    <row r="14" spans="1:15" ht="156" customHeight="1">
      <c r="A14" s="3"/>
      <c r="B14" s="27" t="s">
        <v>10</v>
      </c>
      <c r="C14" s="27"/>
      <c r="D14" s="27"/>
      <c r="E14" s="27"/>
      <c r="F14" s="27"/>
      <c r="G14" s="27"/>
      <c r="H14" s="27"/>
      <c r="I14" s="24" t="s">
        <v>7</v>
      </c>
      <c r="J14" s="24"/>
      <c r="K14" s="25">
        <f t="shared" si="0"/>
        <v>253.08000000000004</v>
      </c>
      <c r="L14" s="25"/>
      <c r="M14" s="26">
        <v>0.19</v>
      </c>
      <c r="N14" s="26"/>
      <c r="O14" s="14"/>
    </row>
    <row r="15" spans="1:15" ht="65.25" customHeight="1">
      <c r="A15" s="3"/>
      <c r="B15" s="27" t="s">
        <v>11</v>
      </c>
      <c r="C15" s="27"/>
      <c r="D15" s="27"/>
      <c r="E15" s="27"/>
      <c r="F15" s="27"/>
      <c r="G15" s="27"/>
      <c r="H15" s="27"/>
      <c r="I15" s="24" t="s">
        <v>7</v>
      </c>
      <c r="J15" s="24"/>
      <c r="K15" s="25">
        <f t="shared" si="0"/>
        <v>0</v>
      </c>
      <c r="L15" s="25"/>
      <c r="M15" s="26"/>
      <c r="N15" s="26"/>
      <c r="O15" s="14"/>
    </row>
    <row r="16" spans="1:15" ht="68.25" customHeight="1">
      <c r="A16" s="3"/>
      <c r="B16" s="27" t="s">
        <v>12</v>
      </c>
      <c r="C16" s="27"/>
      <c r="D16" s="27"/>
      <c r="E16" s="27"/>
      <c r="F16" s="27"/>
      <c r="G16" s="27"/>
      <c r="H16" s="27"/>
      <c r="I16" s="24" t="s">
        <v>7</v>
      </c>
      <c r="J16" s="24"/>
      <c r="K16" s="25">
        <f t="shared" si="0"/>
        <v>0</v>
      </c>
      <c r="L16" s="25"/>
      <c r="M16" s="26"/>
      <c r="N16" s="26"/>
      <c r="O16" s="14"/>
    </row>
    <row r="17" spans="1:15" ht="145.5" customHeight="1">
      <c r="A17" s="3"/>
      <c r="B17" s="28" t="s">
        <v>13</v>
      </c>
      <c r="C17" s="28"/>
      <c r="D17" s="28"/>
      <c r="E17" s="28"/>
      <c r="F17" s="28"/>
      <c r="G17" s="28"/>
      <c r="H17" s="28"/>
      <c r="I17" s="24" t="s">
        <v>7</v>
      </c>
      <c r="J17" s="24"/>
      <c r="K17" s="25">
        <f t="shared" si="0"/>
        <v>266.40000000000003</v>
      </c>
      <c r="L17" s="25"/>
      <c r="M17" s="26">
        <v>0.2</v>
      </c>
      <c r="N17" s="26"/>
      <c r="O17" s="14"/>
    </row>
    <row r="18" spans="1:15" ht="172.5" customHeight="1">
      <c r="A18" s="3"/>
      <c r="B18" s="24" t="s">
        <v>14</v>
      </c>
      <c r="C18" s="24"/>
      <c r="D18" s="24"/>
      <c r="E18" s="24"/>
      <c r="F18" s="8"/>
      <c r="G18" s="8"/>
      <c r="H18" s="8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201.75" customHeight="1">
      <c r="A19" s="3"/>
      <c r="B19" s="29" t="s">
        <v>15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62.25" customHeight="1">
      <c r="A20" s="3"/>
      <c r="B20" s="29" t="s">
        <v>16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48" customHeight="1">
      <c r="A21" s="3"/>
      <c r="B21" s="29" t="s">
        <v>17</v>
      </c>
      <c r="C21" s="29"/>
      <c r="D21" s="29"/>
      <c r="E21" s="29"/>
      <c r="F21" s="29"/>
      <c r="G21" s="29"/>
      <c r="H21" s="29"/>
      <c r="I21" s="24" t="s">
        <v>7</v>
      </c>
      <c r="J21" s="24"/>
      <c r="K21" s="25">
        <f t="shared" si="0"/>
        <v>0</v>
      </c>
      <c r="L21" s="25"/>
      <c r="M21" s="26">
        <v>0</v>
      </c>
      <c r="N21" s="26"/>
      <c r="O21" s="14"/>
    </row>
    <row r="22" spans="1:15" ht="76.5" customHeight="1">
      <c r="A22" s="3"/>
      <c r="B22" s="29" t="s">
        <v>18</v>
      </c>
      <c r="C22" s="29"/>
      <c r="D22" s="29"/>
      <c r="E22" s="29"/>
      <c r="F22" s="29"/>
      <c r="G22" s="29"/>
      <c r="H22" s="29"/>
      <c r="I22" s="24" t="s">
        <v>7</v>
      </c>
      <c r="J22" s="24"/>
      <c r="K22" s="25">
        <f t="shared" si="0"/>
        <v>0</v>
      </c>
      <c r="L22" s="25"/>
      <c r="M22" s="26">
        <v>0</v>
      </c>
      <c r="N22" s="26"/>
      <c r="O22" s="14"/>
    </row>
    <row r="23" spans="1:15" ht="125.25" customHeight="1">
      <c r="A23" s="3"/>
      <c r="B23" s="29" t="s">
        <v>19</v>
      </c>
      <c r="C23" s="29"/>
      <c r="D23" s="29"/>
      <c r="E23" s="29"/>
      <c r="F23" s="29"/>
      <c r="G23" s="29"/>
      <c r="H23" s="29"/>
      <c r="I23" s="24" t="s">
        <v>7</v>
      </c>
      <c r="J23" s="24"/>
      <c r="K23" s="25">
        <f t="shared" si="0"/>
        <v>0</v>
      </c>
      <c r="L23" s="25"/>
      <c r="M23" s="26">
        <v>0</v>
      </c>
      <c r="N23" s="26"/>
      <c r="O23" s="14"/>
    </row>
    <row r="24" spans="1:15" ht="27" customHeight="1">
      <c r="A24" s="4">
        <v>2</v>
      </c>
      <c r="B24" s="30" t="s">
        <v>20</v>
      </c>
      <c r="C24" s="30"/>
      <c r="D24" s="30"/>
      <c r="E24" s="30"/>
      <c r="F24" s="30"/>
      <c r="G24" s="30"/>
      <c r="H24" s="30"/>
      <c r="I24" s="24"/>
      <c r="J24" s="24"/>
      <c r="K24" s="22">
        <f>K25+K26+K27+K28+K29+K30+K31+K32</f>
        <v>79.92</v>
      </c>
      <c r="L24" s="22"/>
      <c r="M24" s="22">
        <f>M25+M26+M27+M28+M29+M30+M31+M32</f>
        <v>0.06</v>
      </c>
      <c r="N24" s="22"/>
      <c r="O24" s="14"/>
    </row>
    <row r="25" spans="1:15" ht="27" customHeight="1">
      <c r="A25" s="3"/>
      <c r="B25" s="27" t="s">
        <v>21</v>
      </c>
      <c r="C25" s="27"/>
      <c r="D25" s="27"/>
      <c r="E25" s="27"/>
      <c r="F25" s="27"/>
      <c r="G25" s="27"/>
      <c r="H25" s="27"/>
      <c r="I25" s="24">
        <v>0</v>
      </c>
      <c r="J25" s="24"/>
      <c r="K25" s="25">
        <f aca="true" t="shared" si="1" ref="K25:K32">M25*12*$I$7</f>
        <v>0</v>
      </c>
      <c r="L25" s="25"/>
      <c r="M25" s="26"/>
      <c r="N25" s="26"/>
      <c r="O25" s="14"/>
    </row>
    <row r="26" spans="1:15" ht="76.5" customHeight="1">
      <c r="A26" s="3"/>
      <c r="B26" s="27" t="s">
        <v>22</v>
      </c>
      <c r="C26" s="27"/>
      <c r="D26" s="27"/>
      <c r="E26" s="27"/>
      <c r="F26" s="27"/>
      <c r="G26" s="27"/>
      <c r="H26" s="27"/>
      <c r="I26" s="24" t="s">
        <v>23</v>
      </c>
      <c r="J26" s="24"/>
      <c r="K26" s="25">
        <f t="shared" si="1"/>
        <v>0</v>
      </c>
      <c r="L26" s="25"/>
      <c r="M26" s="26"/>
      <c r="N26" s="26"/>
      <c r="O26" s="14"/>
    </row>
    <row r="27" spans="1:15" ht="98.25" customHeight="1">
      <c r="A27" s="3"/>
      <c r="B27" s="27" t="s">
        <v>88</v>
      </c>
      <c r="C27" s="27"/>
      <c r="D27" s="27"/>
      <c r="E27" s="27"/>
      <c r="F27" s="27"/>
      <c r="G27" s="27"/>
      <c r="H27" s="27"/>
      <c r="I27" s="24" t="s">
        <v>23</v>
      </c>
      <c r="J27" s="24"/>
      <c r="K27" s="25">
        <f t="shared" si="1"/>
        <v>79.92</v>
      </c>
      <c r="L27" s="25"/>
      <c r="M27" s="26">
        <v>0.06</v>
      </c>
      <c r="N27" s="26"/>
      <c r="O27" s="14"/>
    </row>
    <row r="28" spans="1:15" ht="82.5" customHeight="1">
      <c r="A28" s="3"/>
      <c r="B28" s="27" t="s">
        <v>25</v>
      </c>
      <c r="C28" s="27"/>
      <c r="D28" s="27"/>
      <c r="E28" s="27"/>
      <c r="F28" s="27"/>
      <c r="G28" s="27"/>
      <c r="H28" s="27"/>
      <c r="I28" s="24" t="s">
        <v>26</v>
      </c>
      <c r="J28" s="24"/>
      <c r="K28" s="25">
        <f t="shared" si="1"/>
        <v>0</v>
      </c>
      <c r="L28" s="25"/>
      <c r="M28" s="26"/>
      <c r="N28" s="26"/>
      <c r="O28" s="14"/>
    </row>
    <row r="29" spans="1:15" ht="156.75" customHeight="1">
      <c r="A29" s="3"/>
      <c r="B29" s="27" t="s">
        <v>27</v>
      </c>
      <c r="C29" s="27"/>
      <c r="D29" s="27"/>
      <c r="E29" s="27"/>
      <c r="F29" s="27"/>
      <c r="G29" s="27"/>
      <c r="H29" s="27"/>
      <c r="I29" s="24" t="s">
        <v>28</v>
      </c>
      <c r="J29" s="24"/>
      <c r="K29" s="25">
        <f t="shared" si="1"/>
        <v>0</v>
      </c>
      <c r="L29" s="25"/>
      <c r="M29" s="26">
        <v>0</v>
      </c>
      <c r="N29" s="26"/>
      <c r="O29" s="14"/>
    </row>
    <row r="30" spans="1:15" ht="61.5" customHeight="1">
      <c r="A30" s="3"/>
      <c r="B30" s="27" t="s">
        <v>29</v>
      </c>
      <c r="C30" s="27"/>
      <c r="D30" s="27"/>
      <c r="E30" s="27"/>
      <c r="F30" s="27"/>
      <c r="G30" s="27"/>
      <c r="H30" s="27"/>
      <c r="I30" s="24" t="s">
        <v>28</v>
      </c>
      <c r="J30" s="24"/>
      <c r="K30" s="25">
        <f t="shared" si="1"/>
        <v>0</v>
      </c>
      <c r="L30" s="25"/>
      <c r="M30" s="26">
        <v>0</v>
      </c>
      <c r="N30" s="26"/>
      <c r="O30" s="14"/>
    </row>
    <row r="31" spans="1:15" ht="110.25" customHeight="1">
      <c r="A31" s="3"/>
      <c r="B31" s="27" t="s">
        <v>30</v>
      </c>
      <c r="C31" s="27"/>
      <c r="D31" s="27"/>
      <c r="E31" s="27"/>
      <c r="F31" s="27"/>
      <c r="G31" s="27"/>
      <c r="H31" s="27"/>
      <c r="I31" s="24" t="s">
        <v>28</v>
      </c>
      <c r="J31" s="24"/>
      <c r="K31" s="25">
        <f t="shared" si="1"/>
        <v>0</v>
      </c>
      <c r="L31" s="25"/>
      <c r="M31" s="26">
        <v>0</v>
      </c>
      <c r="N31" s="26"/>
      <c r="O31" s="14"/>
    </row>
    <row r="32" spans="1:15" ht="126" customHeight="1">
      <c r="A32" s="3"/>
      <c r="B32" s="27" t="s">
        <v>31</v>
      </c>
      <c r="C32" s="27"/>
      <c r="D32" s="27"/>
      <c r="E32" s="27"/>
      <c r="F32" s="27"/>
      <c r="G32" s="27"/>
      <c r="H32" s="27"/>
      <c r="I32" s="24" t="s">
        <v>32</v>
      </c>
      <c r="J32" s="24"/>
      <c r="K32" s="25">
        <f t="shared" si="1"/>
        <v>0</v>
      </c>
      <c r="L32" s="25"/>
      <c r="M32" s="26"/>
      <c r="N32" s="26"/>
      <c r="O32" s="14"/>
    </row>
    <row r="33" spans="1:15" ht="36.75" customHeight="1">
      <c r="A33" s="5">
        <v>3</v>
      </c>
      <c r="B33" s="30" t="s">
        <v>33</v>
      </c>
      <c r="C33" s="30"/>
      <c r="D33" s="30"/>
      <c r="E33" s="30"/>
      <c r="F33" s="30"/>
      <c r="G33" s="30"/>
      <c r="H33" s="30"/>
      <c r="I33" s="24"/>
      <c r="J33" s="24"/>
      <c r="K33" s="31">
        <f>K34+K35+K36+K37+K38</f>
        <v>0</v>
      </c>
      <c r="L33" s="32"/>
      <c r="M33" s="22">
        <f>M34+M35+M36+M37+M38</f>
        <v>0</v>
      </c>
      <c r="N33" s="22"/>
      <c r="O33" s="14"/>
    </row>
    <row r="34" spans="1:15" ht="34.5" customHeight="1">
      <c r="A34" s="3"/>
      <c r="B34" s="27" t="s">
        <v>34</v>
      </c>
      <c r="C34" s="27"/>
      <c r="D34" s="27"/>
      <c r="E34" s="27"/>
      <c r="F34" s="27"/>
      <c r="G34" s="27"/>
      <c r="H34" s="27"/>
      <c r="I34" s="24"/>
      <c r="J34" s="24"/>
      <c r="K34" s="25">
        <f>M34*12*$I$7</f>
        <v>0</v>
      </c>
      <c r="L34" s="25"/>
      <c r="M34" s="26"/>
      <c r="N34" s="26"/>
      <c r="O34" s="14"/>
    </row>
    <row r="35" spans="1:15" ht="19.5" customHeight="1">
      <c r="A35" s="11"/>
      <c r="B35" s="27" t="s">
        <v>35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M35*12*$I$7</f>
        <v>0</v>
      </c>
      <c r="L35" s="25"/>
      <c r="M35" s="25">
        <v>0</v>
      </c>
      <c r="N35" s="25"/>
      <c r="O35" s="14"/>
    </row>
    <row r="36" spans="1:15" ht="36" customHeight="1">
      <c r="A36" s="11"/>
      <c r="B36" s="27" t="s">
        <v>37</v>
      </c>
      <c r="C36" s="27"/>
      <c r="D36" s="27"/>
      <c r="E36" s="27"/>
      <c r="F36" s="27"/>
      <c r="G36" s="27"/>
      <c r="H36" s="27"/>
      <c r="I36" s="24" t="s">
        <v>36</v>
      </c>
      <c r="J36" s="24"/>
      <c r="K36" s="25">
        <f>M36*12*$I$7</f>
        <v>0</v>
      </c>
      <c r="L36" s="25"/>
      <c r="M36" s="25">
        <v>0</v>
      </c>
      <c r="N36" s="25"/>
      <c r="O36" s="14"/>
    </row>
    <row r="37" spans="1:15" ht="77.25" customHeight="1">
      <c r="A37" s="11"/>
      <c r="B37" s="33" t="s">
        <v>38</v>
      </c>
      <c r="C37" s="33"/>
      <c r="D37" s="33"/>
      <c r="E37" s="33"/>
      <c r="F37" s="33"/>
      <c r="G37" s="33"/>
      <c r="H37" s="33"/>
      <c r="I37" s="24" t="s">
        <v>39</v>
      </c>
      <c r="J37" s="24"/>
      <c r="K37" s="25">
        <f>M37*12*$I$7</f>
        <v>0</v>
      </c>
      <c r="L37" s="25"/>
      <c r="M37" s="25"/>
      <c r="N37" s="25"/>
      <c r="O37" s="14"/>
    </row>
    <row r="38" spans="1:15" ht="33.75" customHeight="1">
      <c r="A38" s="11"/>
      <c r="B38" s="27" t="s">
        <v>40</v>
      </c>
      <c r="C38" s="27"/>
      <c r="D38" s="27"/>
      <c r="E38" s="27"/>
      <c r="F38" s="27"/>
      <c r="G38" s="27"/>
      <c r="H38" s="27"/>
      <c r="I38" s="24" t="s">
        <v>36</v>
      </c>
      <c r="J38" s="24"/>
      <c r="K38" s="25">
        <f>M38*12*$I$7</f>
        <v>0</v>
      </c>
      <c r="L38" s="25"/>
      <c r="M38" s="25"/>
      <c r="N38" s="25"/>
      <c r="O38" s="14"/>
    </row>
    <row r="39" spans="1:15" ht="31.5" customHeight="1">
      <c r="A39" s="11"/>
      <c r="B39" s="30" t="s">
        <v>41</v>
      </c>
      <c r="C39" s="30"/>
      <c r="D39" s="30"/>
      <c r="E39" s="30"/>
      <c r="F39" s="30"/>
      <c r="G39" s="30"/>
      <c r="H39" s="30"/>
      <c r="I39" s="24"/>
      <c r="J39" s="24"/>
      <c r="K39" s="34">
        <f>K40+K41+K42+K43+K44+K45+K46</f>
        <v>0</v>
      </c>
      <c r="L39" s="34"/>
      <c r="M39" s="34">
        <f>M40+M41+M42+M43+M44+M45+M46</f>
        <v>0</v>
      </c>
      <c r="N39" s="34"/>
      <c r="O39" s="14"/>
    </row>
    <row r="40" spans="1:15" ht="27" customHeight="1">
      <c r="A40" s="11"/>
      <c r="B40" s="27" t="s">
        <v>42</v>
      </c>
      <c r="C40" s="27"/>
      <c r="D40" s="27"/>
      <c r="E40" s="27"/>
      <c r="F40" s="27"/>
      <c r="G40" s="27"/>
      <c r="H40" s="27"/>
      <c r="I40" s="24"/>
      <c r="J40" s="24"/>
      <c r="K40" s="25">
        <f aca="true" t="shared" si="2" ref="K40:K47">M40*12*$I$7</f>
        <v>0</v>
      </c>
      <c r="L40" s="25"/>
      <c r="M40" s="25">
        <v>0</v>
      </c>
      <c r="N40" s="25"/>
      <c r="O40" s="14"/>
    </row>
    <row r="41" spans="1:15" ht="32.25" customHeight="1">
      <c r="A41" s="11"/>
      <c r="B41" s="27" t="s">
        <v>43</v>
      </c>
      <c r="C41" s="27"/>
      <c r="D41" s="27"/>
      <c r="E41" s="27"/>
      <c r="F41" s="27"/>
      <c r="G41" s="27"/>
      <c r="H41" s="27"/>
      <c r="I41" s="24" t="s">
        <v>44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26.25" customHeight="1">
      <c r="A42" s="11"/>
      <c r="B42" s="27" t="s">
        <v>45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5.75" customHeight="1">
      <c r="A43" s="11"/>
      <c r="B43" s="27" t="s">
        <v>47</v>
      </c>
      <c r="C43" s="27"/>
      <c r="D43" s="27"/>
      <c r="E43" s="27"/>
      <c r="F43" s="27"/>
      <c r="G43" s="27"/>
      <c r="H43" s="27"/>
      <c r="I43" s="24" t="s">
        <v>46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>
      <c r="A44" s="11"/>
      <c r="B44" s="27" t="s">
        <v>48</v>
      </c>
      <c r="C44" s="27"/>
      <c r="D44" s="27"/>
      <c r="E44" s="27"/>
      <c r="F44" s="27"/>
      <c r="G44" s="27"/>
      <c r="H44" s="27"/>
      <c r="I44" s="24" t="s">
        <v>46</v>
      </c>
      <c r="J44" s="24"/>
      <c r="K44" s="25">
        <f t="shared" si="2"/>
        <v>0</v>
      </c>
      <c r="L44" s="25"/>
      <c r="M44" s="25">
        <v>0</v>
      </c>
      <c r="N44" s="25"/>
      <c r="O44" s="14"/>
    </row>
    <row r="45" spans="1:15" ht="30.75" customHeight="1">
      <c r="A45" s="11"/>
      <c r="B45" s="27" t="s">
        <v>49</v>
      </c>
      <c r="C45" s="27"/>
      <c r="D45" s="27"/>
      <c r="E45" s="27"/>
      <c r="F45" s="27"/>
      <c r="G45" s="27"/>
      <c r="H45" s="27"/>
      <c r="I45" s="24" t="s">
        <v>46</v>
      </c>
      <c r="J45" s="24"/>
      <c r="K45" s="25">
        <f t="shared" si="2"/>
        <v>0</v>
      </c>
      <c r="L45" s="25"/>
      <c r="M45" s="25">
        <v>0</v>
      </c>
      <c r="N45" s="25"/>
      <c r="O45" s="14"/>
    </row>
    <row r="46" spans="1:15" ht="12.75" customHeight="1">
      <c r="A46" s="11"/>
      <c r="B46" s="27" t="s">
        <v>50</v>
      </c>
      <c r="C46" s="27"/>
      <c r="D46" s="27"/>
      <c r="E46" s="27"/>
      <c r="F46" s="27"/>
      <c r="G46" s="27"/>
      <c r="H46" s="27"/>
      <c r="I46" s="24" t="s">
        <v>36</v>
      </c>
      <c r="J46" s="24"/>
      <c r="K46" s="25">
        <f t="shared" si="2"/>
        <v>0</v>
      </c>
      <c r="L46" s="25"/>
      <c r="M46" s="25">
        <v>0</v>
      </c>
      <c r="N46" s="25"/>
      <c r="O46" s="14"/>
    </row>
    <row r="47" spans="1:15" ht="12.75" customHeight="1" hidden="1">
      <c r="A47" s="11"/>
      <c r="B47" s="27"/>
      <c r="C47" s="27"/>
      <c r="D47" s="27"/>
      <c r="E47" s="27"/>
      <c r="F47" s="27"/>
      <c r="G47" s="27"/>
      <c r="H47" s="27"/>
      <c r="I47" s="24"/>
      <c r="J47" s="24"/>
      <c r="K47" s="25">
        <f t="shared" si="2"/>
        <v>0</v>
      </c>
      <c r="L47" s="25"/>
      <c r="M47" s="25"/>
      <c r="N47" s="25"/>
      <c r="O47" s="14"/>
    </row>
    <row r="48" spans="1:15" ht="31.5" customHeight="1">
      <c r="A48" s="11"/>
      <c r="B48" s="30" t="s">
        <v>51</v>
      </c>
      <c r="C48" s="30"/>
      <c r="D48" s="30"/>
      <c r="E48" s="30"/>
      <c r="F48" s="30"/>
      <c r="G48" s="30"/>
      <c r="H48" s="30"/>
      <c r="I48" s="24"/>
      <c r="J48" s="24"/>
      <c r="K48" s="34">
        <f>K49+K50+K51+K52+K53</f>
        <v>0</v>
      </c>
      <c r="L48" s="34"/>
      <c r="M48" s="34">
        <f>M49+M50+M51+M52+M53</f>
        <v>0</v>
      </c>
      <c r="N48" s="34"/>
      <c r="O48" s="14"/>
    </row>
    <row r="49" spans="1:15" ht="12.75" customHeight="1">
      <c r="A49" s="11"/>
      <c r="B49" s="27" t="s">
        <v>52</v>
      </c>
      <c r="C49" s="27"/>
      <c r="D49" s="27"/>
      <c r="E49" s="27"/>
      <c r="F49" s="27"/>
      <c r="G49" s="27"/>
      <c r="H49" s="27"/>
      <c r="I49" s="24" t="s">
        <v>46</v>
      </c>
      <c r="J49" s="24"/>
      <c r="K49" s="25">
        <f>M49*12*$I$7</f>
        <v>0</v>
      </c>
      <c r="L49" s="25"/>
      <c r="M49" s="25">
        <v>0</v>
      </c>
      <c r="N49" s="25"/>
      <c r="O49" s="14"/>
    </row>
    <row r="50" spans="1:15" ht="26.25" customHeight="1">
      <c r="A50" s="11"/>
      <c r="B50" s="27" t="s">
        <v>53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M50*12*$I$7</f>
        <v>0</v>
      </c>
      <c r="L50" s="25"/>
      <c r="M50" s="25">
        <v>0</v>
      </c>
      <c r="N50" s="25"/>
      <c r="O50" s="14"/>
    </row>
    <row r="51" spans="1:15" ht="12.75" customHeight="1">
      <c r="A51" s="11"/>
      <c r="B51" s="27" t="s">
        <v>54</v>
      </c>
      <c r="C51" s="27"/>
      <c r="D51" s="27"/>
      <c r="E51" s="27"/>
      <c r="F51" s="27"/>
      <c r="G51" s="27"/>
      <c r="H51" s="27"/>
      <c r="I51" s="24" t="s">
        <v>46</v>
      </c>
      <c r="J51" s="24"/>
      <c r="K51" s="25">
        <f>M51*12*$I$7</f>
        <v>0</v>
      </c>
      <c r="L51" s="25"/>
      <c r="M51" s="25">
        <v>0</v>
      </c>
      <c r="N51" s="25"/>
      <c r="O51" s="14"/>
    </row>
    <row r="52" spans="1:15" ht="12.75" customHeight="1">
      <c r="A52" s="11"/>
      <c r="B52" s="27" t="s">
        <v>55</v>
      </c>
      <c r="C52" s="27"/>
      <c r="D52" s="27"/>
      <c r="E52" s="27"/>
      <c r="F52" s="27"/>
      <c r="G52" s="27"/>
      <c r="H52" s="27"/>
      <c r="I52" s="24" t="s">
        <v>36</v>
      </c>
      <c r="J52" s="24"/>
      <c r="K52" s="25">
        <f>M52*12*$I$7</f>
        <v>0</v>
      </c>
      <c r="L52" s="25"/>
      <c r="M52" s="25"/>
      <c r="N52" s="25"/>
      <c r="O52" s="14"/>
    </row>
    <row r="53" spans="1:15" ht="33" customHeight="1">
      <c r="A53" s="11"/>
      <c r="B53" s="27" t="s">
        <v>56</v>
      </c>
      <c r="C53" s="27"/>
      <c r="D53" s="27"/>
      <c r="E53" s="27"/>
      <c r="F53" s="27"/>
      <c r="G53" s="27"/>
      <c r="H53" s="27"/>
      <c r="I53" s="24" t="s">
        <v>46</v>
      </c>
      <c r="J53" s="24"/>
      <c r="K53" s="25">
        <f>M53*12*$I$7</f>
        <v>0</v>
      </c>
      <c r="L53" s="25"/>
      <c r="M53" s="25">
        <v>0</v>
      </c>
      <c r="N53" s="25"/>
      <c r="O53" s="14"/>
    </row>
    <row r="54" spans="1:15" ht="12.75" customHeight="1">
      <c r="A54" s="11"/>
      <c r="B54" s="30" t="s">
        <v>57</v>
      </c>
      <c r="C54" s="30"/>
      <c r="D54" s="30"/>
      <c r="E54" s="30"/>
      <c r="F54" s="30"/>
      <c r="G54" s="30"/>
      <c r="H54" s="30"/>
      <c r="I54" s="24"/>
      <c r="J54" s="24"/>
      <c r="K54" s="36">
        <f>K55+K56</f>
        <v>0</v>
      </c>
      <c r="L54" s="36"/>
      <c r="M54" s="34">
        <f>M55+M56</f>
        <v>0</v>
      </c>
      <c r="N54" s="34"/>
      <c r="O54" s="14"/>
    </row>
    <row r="55" spans="1:15" ht="12.75" customHeight="1">
      <c r="A55" s="11"/>
      <c r="B55" s="27" t="s">
        <v>58</v>
      </c>
      <c r="C55" s="27"/>
      <c r="D55" s="27"/>
      <c r="E55" s="27"/>
      <c r="F55" s="27"/>
      <c r="G55" s="27"/>
      <c r="H55" s="27"/>
      <c r="I55" s="24" t="s">
        <v>81</v>
      </c>
      <c r="J55" s="24"/>
      <c r="K55" s="35">
        <f aca="true" t="shared" si="3" ref="K55:K60">M55*12*$I$7</f>
        <v>0</v>
      </c>
      <c r="L55" s="35"/>
      <c r="M55" s="25">
        <v>0</v>
      </c>
      <c r="N55" s="25"/>
      <c r="O55" s="14"/>
    </row>
    <row r="56" spans="1:15" ht="61.5" customHeight="1">
      <c r="A56" s="11"/>
      <c r="B56" s="33" t="s">
        <v>59</v>
      </c>
      <c r="C56" s="33"/>
      <c r="D56" s="33"/>
      <c r="E56" s="33"/>
      <c r="F56" s="33"/>
      <c r="G56" s="33"/>
      <c r="H56" s="33"/>
      <c r="I56" s="24" t="s">
        <v>7</v>
      </c>
      <c r="J56" s="24"/>
      <c r="K56" s="25">
        <f t="shared" si="3"/>
        <v>0</v>
      </c>
      <c r="L56" s="25"/>
      <c r="M56" s="25"/>
      <c r="N56" s="25"/>
      <c r="O56" s="14"/>
    </row>
    <row r="57" spans="1:15" ht="76.5" customHeight="1">
      <c r="A57" s="11"/>
      <c r="B57" s="27" t="s">
        <v>60</v>
      </c>
      <c r="C57" s="27"/>
      <c r="D57" s="27"/>
      <c r="E57" s="27"/>
      <c r="F57" s="27"/>
      <c r="G57" s="27"/>
      <c r="H57" s="27"/>
      <c r="I57" s="24" t="s">
        <v>7</v>
      </c>
      <c r="J57" s="24"/>
      <c r="K57" s="34">
        <f t="shared" si="3"/>
        <v>0</v>
      </c>
      <c r="L57" s="34"/>
      <c r="M57" s="37"/>
      <c r="N57" s="37"/>
      <c r="O57" s="14"/>
    </row>
    <row r="58" spans="1:15" ht="74.25" customHeight="1">
      <c r="A58" s="11"/>
      <c r="B58" s="27" t="s">
        <v>61</v>
      </c>
      <c r="C58" s="27"/>
      <c r="D58" s="27"/>
      <c r="E58" s="27"/>
      <c r="F58" s="27"/>
      <c r="G58" s="27"/>
      <c r="H58" s="27"/>
      <c r="I58" s="24" t="s">
        <v>62</v>
      </c>
      <c r="J58" s="24"/>
      <c r="K58" s="34">
        <f t="shared" si="3"/>
        <v>0</v>
      </c>
      <c r="L58" s="34"/>
      <c r="M58" s="37"/>
      <c r="N58" s="37"/>
      <c r="O58" s="14"/>
    </row>
    <row r="59" spans="1:15" ht="31.5" customHeight="1">
      <c r="A59" s="12">
        <v>4</v>
      </c>
      <c r="B59" s="30" t="s">
        <v>78</v>
      </c>
      <c r="C59" s="30"/>
      <c r="D59" s="30"/>
      <c r="E59" s="30"/>
      <c r="F59" s="30"/>
      <c r="G59" s="30"/>
      <c r="H59" s="30"/>
      <c r="I59" s="24"/>
      <c r="J59" s="24"/>
      <c r="K59" s="34">
        <f t="shared" si="3"/>
        <v>466.19999999999993</v>
      </c>
      <c r="L59" s="34"/>
      <c r="M59" s="37">
        <v>0.35</v>
      </c>
      <c r="N59" s="37"/>
      <c r="O59" s="14"/>
    </row>
    <row r="60" spans="1:15" ht="76.5" customHeight="1">
      <c r="A60" s="11">
        <v>5</v>
      </c>
      <c r="B60" s="30" t="s">
        <v>63</v>
      </c>
      <c r="C60" s="30"/>
      <c r="D60" s="30"/>
      <c r="E60" s="30"/>
      <c r="F60" s="30"/>
      <c r="G60" s="30"/>
      <c r="H60" s="30"/>
      <c r="I60" s="24" t="s">
        <v>64</v>
      </c>
      <c r="J60" s="24"/>
      <c r="K60" s="34">
        <f t="shared" si="3"/>
        <v>1891.4399999999998</v>
      </c>
      <c r="L60" s="34"/>
      <c r="M60" s="37">
        <v>1.42</v>
      </c>
      <c r="N60" s="37"/>
      <c r="O60" s="14"/>
    </row>
    <row r="61" spans="1:15" ht="12.75" customHeight="1">
      <c r="A61" s="11"/>
      <c r="B61" s="30" t="s">
        <v>65</v>
      </c>
      <c r="C61" s="30"/>
      <c r="D61" s="30"/>
      <c r="E61" s="30"/>
      <c r="F61" s="30"/>
      <c r="G61" s="30"/>
      <c r="H61" s="30"/>
      <c r="I61" s="24"/>
      <c r="J61" s="24"/>
      <c r="K61" s="34">
        <f>K60+K59+K58+K57+K54+K48+K39+K33+K24+K10</f>
        <v>3463.2</v>
      </c>
      <c r="L61" s="34"/>
      <c r="M61" s="34">
        <f>M60+M59+M58+M57+M54+M48+M39+M33+M24+M10</f>
        <v>2.6</v>
      </c>
      <c r="N61" s="34"/>
      <c r="O61" s="14"/>
    </row>
    <row r="62" spans="1:15" ht="29.25" customHeight="1">
      <c r="A62" s="6">
        <v>6</v>
      </c>
      <c r="B62" s="30" t="s">
        <v>66</v>
      </c>
      <c r="C62" s="30"/>
      <c r="D62" s="30"/>
      <c r="E62" s="30"/>
      <c r="F62" s="30"/>
      <c r="G62" s="30"/>
      <c r="H62" s="30"/>
      <c r="I62" s="24"/>
      <c r="J62" s="24"/>
      <c r="K62" s="34">
        <f>K63+K64+K65+K66</f>
        <v>0</v>
      </c>
      <c r="L62" s="34"/>
      <c r="M62" s="34">
        <f>M63+M64+M65+M66</f>
        <v>0</v>
      </c>
      <c r="N62" s="34"/>
      <c r="O62" s="14"/>
    </row>
    <row r="63" spans="1:15" ht="76.5" customHeight="1">
      <c r="A63" s="11"/>
      <c r="B63" s="33" t="s">
        <v>67</v>
      </c>
      <c r="C63" s="33"/>
      <c r="D63" s="33"/>
      <c r="E63" s="33"/>
      <c r="F63" s="33"/>
      <c r="G63" s="33"/>
      <c r="H63" s="33"/>
      <c r="I63" s="24" t="s">
        <v>68</v>
      </c>
      <c r="J63" s="24"/>
      <c r="K63" s="25">
        <f>M63*12*$I$7</f>
        <v>0</v>
      </c>
      <c r="L63" s="25"/>
      <c r="M63" s="25"/>
      <c r="N63" s="25"/>
      <c r="O63" s="14"/>
    </row>
    <row r="64" spans="1:15" ht="32.25" customHeight="1">
      <c r="A64" s="11"/>
      <c r="B64" s="27" t="s">
        <v>69</v>
      </c>
      <c r="C64" s="27"/>
      <c r="D64" s="27"/>
      <c r="E64" s="27"/>
      <c r="F64" s="27"/>
      <c r="G64" s="27"/>
      <c r="H64" s="27"/>
      <c r="I64" s="24" t="s">
        <v>23</v>
      </c>
      <c r="J64" s="24"/>
      <c r="K64" s="25">
        <f>M64*12*$I$7</f>
        <v>0</v>
      </c>
      <c r="L64" s="25"/>
      <c r="M64" s="25"/>
      <c r="N64" s="25"/>
      <c r="O64" s="14"/>
    </row>
    <row r="65" spans="1:15" ht="48" customHeight="1">
      <c r="A65" s="11"/>
      <c r="B65" s="27" t="s">
        <v>70</v>
      </c>
      <c r="C65" s="27"/>
      <c r="D65" s="27"/>
      <c r="E65" s="27"/>
      <c r="F65" s="27"/>
      <c r="G65" s="27"/>
      <c r="H65" s="27"/>
      <c r="I65" s="24" t="s">
        <v>23</v>
      </c>
      <c r="J65" s="24"/>
      <c r="K65" s="25">
        <f>M65*12*$I$7</f>
        <v>0</v>
      </c>
      <c r="L65" s="25"/>
      <c r="M65" s="25"/>
      <c r="N65" s="25"/>
      <c r="O65" s="14"/>
    </row>
    <row r="66" spans="1:15" ht="12.75" customHeight="1">
      <c r="A66" s="11"/>
      <c r="B66" s="27" t="s">
        <v>71</v>
      </c>
      <c r="C66" s="27"/>
      <c r="D66" s="27"/>
      <c r="E66" s="27"/>
      <c r="F66" s="27"/>
      <c r="G66" s="27"/>
      <c r="H66" s="27"/>
      <c r="I66" s="24" t="s">
        <v>23</v>
      </c>
      <c r="J66" s="24"/>
      <c r="K66" s="38"/>
      <c r="L66" s="38"/>
      <c r="M66" s="25"/>
      <c r="N66" s="25"/>
      <c r="O66" s="14"/>
    </row>
    <row r="67" spans="1:15" ht="12.75" customHeight="1">
      <c r="A67" s="11"/>
      <c r="B67" s="30" t="s">
        <v>72</v>
      </c>
      <c r="C67" s="30"/>
      <c r="D67" s="30"/>
      <c r="E67" s="30"/>
      <c r="F67" s="30"/>
      <c r="G67" s="30"/>
      <c r="H67" s="30"/>
      <c r="I67" s="24"/>
      <c r="J67" s="24"/>
      <c r="K67" s="34">
        <f>K62</f>
        <v>0</v>
      </c>
      <c r="L67" s="34"/>
      <c r="M67" s="34">
        <f>M62</f>
        <v>0</v>
      </c>
      <c r="N67" s="34"/>
      <c r="O67" s="14"/>
    </row>
    <row r="68" spans="1:15" ht="12.75" customHeight="1">
      <c r="A68" s="11"/>
      <c r="B68" s="30" t="s">
        <v>73</v>
      </c>
      <c r="C68" s="30"/>
      <c r="D68" s="30"/>
      <c r="E68" s="30"/>
      <c r="F68" s="30"/>
      <c r="G68" s="30"/>
      <c r="H68" s="30"/>
      <c r="I68" s="24"/>
      <c r="J68" s="24"/>
      <c r="K68" s="34">
        <f>K67+K61</f>
        <v>3463.2</v>
      </c>
      <c r="L68" s="34"/>
      <c r="M68" s="34"/>
      <c r="N68" s="34"/>
      <c r="O68" s="14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0"/>
      <c r="N70" s="1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0"/>
      <c r="N92" s="40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0"/>
      <c r="N93" s="40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40"/>
      <c r="N94" s="40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2:14" ht="1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2:14" ht="1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2:14" ht="1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</sheetData>
  <sheetProtection selectLockedCells="1" selectUnlockedCells="1"/>
  <mergeCells count="371">
    <mergeCell ref="A4:N4"/>
    <mergeCell ref="A5:M5"/>
    <mergeCell ref="A6:M6"/>
    <mergeCell ref="I7:J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H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E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7:H67"/>
    <mergeCell ref="I67:J67"/>
    <mergeCell ref="K67:L67"/>
    <mergeCell ref="M67:N67"/>
    <mergeCell ref="B68:H68"/>
    <mergeCell ref="I68:J68"/>
    <mergeCell ref="K68:L68"/>
    <mergeCell ref="M68:N68"/>
    <mergeCell ref="B69:H69"/>
    <mergeCell ref="I69:J69"/>
    <mergeCell ref="K69:L69"/>
    <mergeCell ref="M69:N69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I94:J94"/>
    <mergeCell ref="K94:L94"/>
    <mergeCell ref="M94:N94"/>
    <mergeCell ref="B95:H95"/>
    <mergeCell ref="I95:J95"/>
    <mergeCell ref="K95:L95"/>
    <mergeCell ref="M95:N95"/>
    <mergeCell ref="B99:H99"/>
    <mergeCell ref="I99:J99"/>
    <mergeCell ref="K99:L99"/>
    <mergeCell ref="M99:N99"/>
    <mergeCell ref="B96:H96"/>
    <mergeCell ref="I96:J96"/>
    <mergeCell ref="K96:L96"/>
    <mergeCell ref="M96:N96"/>
    <mergeCell ref="B97:H97"/>
    <mergeCell ref="I97:J97"/>
    <mergeCell ref="I1:M1"/>
    <mergeCell ref="I2:M2"/>
    <mergeCell ref="I3:M3"/>
    <mergeCell ref="B98:H98"/>
    <mergeCell ref="I98:J98"/>
    <mergeCell ref="K98:L98"/>
    <mergeCell ref="M98:N98"/>
    <mergeCell ref="K97:L97"/>
    <mergeCell ref="M97:N97"/>
    <mergeCell ref="B94:H94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4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96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54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498.9600000000001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123.12000000000002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123.12000000000002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123.12000000000002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129.60000000000002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38.879999999999995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38.879999999999995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226.79999999999995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920.16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1684.8000000000002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1684.8000000000002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8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97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136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1256.64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310.08000000000004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310.08000000000004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310.08000000000004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326.40000000000003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97.92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97.92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571.1999999999999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2317.44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4243.2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4243.2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0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98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154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1422.9600000000003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351.12000000000006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351.12000000000006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351.12000000000006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369.6000000000001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110.88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110.88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646.7999999999998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2624.16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4804.8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4804.8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5">
      <selection activeCell="M58" sqref="M58:N58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79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852.6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30182.039999999997</v>
      </c>
      <c r="L7" s="22"/>
      <c r="M7" s="22">
        <f>M8+M9+M10+M11+M12+M13+M14+M15+M16+M17+M18+M19+M20</f>
        <v>2.95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4297.104</v>
      </c>
      <c r="L8" s="25"/>
      <c r="M8" s="26">
        <v>0.42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4297.104</v>
      </c>
      <c r="L9" s="25"/>
      <c r="M9" s="26">
        <v>0.42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4297.104</v>
      </c>
      <c r="L10" s="25"/>
      <c r="M10" s="26">
        <v>0.42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4297.104</v>
      </c>
      <c r="L11" s="25"/>
      <c r="M11" s="26">
        <v>0.42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6036.408</v>
      </c>
      <c r="L14" s="25"/>
      <c r="M14" s="26">
        <v>0.59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2353.1760000000004</v>
      </c>
      <c r="L15" s="25"/>
      <c r="M15" s="26">
        <v>0.23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511.5600000000001</v>
      </c>
      <c r="L16" s="25"/>
      <c r="M16" s="26">
        <v>0.05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1023.1200000000002</v>
      </c>
      <c r="L17" s="25"/>
      <c r="M17" s="26">
        <v>0.1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1023.1200000000002</v>
      </c>
      <c r="L18" s="25"/>
      <c r="M18" s="26">
        <v>0.1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1023.1200000000002</v>
      </c>
      <c r="L19" s="25"/>
      <c r="M19" s="26">
        <v>0.1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1023.1200000000002</v>
      </c>
      <c r="L20" s="25"/>
      <c r="M20" s="26">
        <v>0.1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24554.88</v>
      </c>
      <c r="L21" s="22"/>
      <c r="M21" s="22">
        <f>M22+M23+M24+M25+M26+M27+M28+M29</f>
        <v>2.4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24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0</v>
      </c>
      <c r="L24" s="25"/>
      <c r="M24" s="26"/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8696.52</v>
      </c>
      <c r="L26" s="25"/>
      <c r="M26" s="26">
        <v>0.85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11663.568</v>
      </c>
      <c r="L27" s="25"/>
      <c r="M27" s="26">
        <v>1.14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4194.792</v>
      </c>
      <c r="L28" s="25"/>
      <c r="M28" s="26">
        <v>0.41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29670.480000000003</v>
      </c>
      <c r="L36" s="34"/>
      <c r="M36" s="34">
        <f>M37+M38+M39+M40+M41+M42+M43</f>
        <v>2.9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1534.6799999999998</v>
      </c>
      <c r="L37" s="25"/>
      <c r="M37" s="25">
        <v>0.15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3478.608</v>
      </c>
      <c r="L38" s="25"/>
      <c r="M38" s="25">
        <v>0.34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12175.128</v>
      </c>
      <c r="L39" s="25"/>
      <c r="M39" s="25">
        <v>1.19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3069.3599999999997</v>
      </c>
      <c r="L40" s="25"/>
      <c r="M40" s="25">
        <v>0.3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5115.6</v>
      </c>
      <c r="L41" s="25"/>
      <c r="M41" s="25">
        <v>0.5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3069.3599999999997</v>
      </c>
      <c r="L42" s="25"/>
      <c r="M42" s="25">
        <v>0.3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1227.744</v>
      </c>
      <c r="L43" s="25"/>
      <c r="M43" s="25">
        <v>0.12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9412.704000000002</v>
      </c>
      <c r="L45" s="34"/>
      <c r="M45" s="34">
        <f>M46+M47+M48+M49+M50</f>
        <v>0.9199999999999999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2046.2400000000005</v>
      </c>
      <c r="L46" s="25"/>
      <c r="M46" s="25">
        <v>0.2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5115.6</v>
      </c>
      <c r="L47" s="25"/>
      <c r="M47" s="25">
        <v>0.5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1023.1200000000002</v>
      </c>
      <c r="L48" s="25"/>
      <c r="M48" s="25">
        <v>0.1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1227.744</v>
      </c>
      <c r="L50" s="25"/>
      <c r="M50" s="25">
        <v>0.12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11970.503999999999</v>
      </c>
      <c r="L51" s="36"/>
      <c r="M51" s="34">
        <f>M52+M53</f>
        <v>1.17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11970.503999999999</v>
      </c>
      <c r="L52" s="35"/>
      <c r="M52" s="25">
        <v>1.17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18109.224000000002</v>
      </c>
      <c r="L56" s="34"/>
      <c r="M56" s="37">
        <v>1.77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9105.768</v>
      </c>
      <c r="L57" s="34"/>
      <c r="M57" s="37">
        <v>0.89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133005.6</v>
      </c>
      <c r="L58" s="34"/>
      <c r="M58" s="34">
        <f>M57+M56+M55+M54+M51+M45+M36+M30+M21+M7</f>
        <v>13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133005.6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 t="s">
        <v>74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1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99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162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1496.88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369.36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369.36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369.36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388.80000000000007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116.64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116.64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680.3999999999999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2760.48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5054.4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5054.4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16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100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116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1071.8400000000001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264.48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264.48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264.48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278.40000000000003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83.52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83.52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487.19999999999993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1976.6399999999999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3619.2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3619.2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1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101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163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1506.1200000000001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371.64000000000004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371.64000000000004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371.64000000000004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391.20000000000005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117.36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117.36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684.5999999999999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2777.52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5085.6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5085.6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1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102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133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1228.92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303.24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303.24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303.24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319.20000000000005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95.75999999999999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95.75999999999999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558.5999999999999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2266.3199999999997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4149.599999999999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4149.599999999999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1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103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156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1441.4400000000003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355.68000000000006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355.68000000000006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355.68000000000006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374.40000000000003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112.32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112.32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655.1999999999999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2658.24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4867.2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4867.2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1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104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143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1321.3200000000002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326.04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326.04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326.04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343.20000000000005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102.96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102.96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600.5999999999999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2436.72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4461.6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4461.6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8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105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116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1071.8400000000001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264.48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264.48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264.48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278.40000000000003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83.52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83.52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487.19999999999993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1976.6399999999999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3619.2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3619.2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1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106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116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1071.8400000000001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264.48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264.48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264.48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278.40000000000003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83.52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83.52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487.19999999999993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1976.6399999999999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3619.2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3619.2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1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149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1376.7600000000002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339.72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339.72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339.72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357.6000000000001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107.28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107.28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625.7999999999998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2538.96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4648.8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4648.8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0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108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151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1395.2400000000002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344.28000000000003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344.28000000000003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344.28000000000003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362.40000000000003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108.72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108.72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634.1999999999999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2573.04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4711.2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4711.2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5">
      <selection activeCell="M58" sqref="M58:N58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80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1124.4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39803.759999999995</v>
      </c>
      <c r="L7" s="22"/>
      <c r="M7" s="22">
        <f>M8+M9+M10+M11+M12+M13+M14+M15+M16+M17+M18+M19+M20</f>
        <v>2.95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5666.976000000001</v>
      </c>
      <c r="L8" s="25"/>
      <c r="M8" s="26">
        <v>0.42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5666.976000000001</v>
      </c>
      <c r="L9" s="25"/>
      <c r="M9" s="26">
        <v>0.42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5666.976000000001</v>
      </c>
      <c r="L10" s="25"/>
      <c r="M10" s="26">
        <v>0.42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5666.976000000001</v>
      </c>
      <c r="L11" s="25"/>
      <c r="M11" s="26">
        <v>0.42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7960.752</v>
      </c>
      <c r="L14" s="25"/>
      <c r="M14" s="26">
        <v>0.59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3103.3440000000005</v>
      </c>
      <c r="L15" s="25"/>
      <c r="M15" s="26">
        <v>0.23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674.6400000000001</v>
      </c>
      <c r="L16" s="25"/>
      <c r="M16" s="26">
        <v>0.05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1349.2800000000002</v>
      </c>
      <c r="L17" s="25"/>
      <c r="M17" s="26">
        <v>0.1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1349.2800000000002</v>
      </c>
      <c r="L18" s="25"/>
      <c r="M18" s="26">
        <v>0.1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1349.2800000000002</v>
      </c>
      <c r="L19" s="25"/>
      <c r="M19" s="26">
        <v>0.1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1349.2800000000002</v>
      </c>
      <c r="L20" s="25"/>
      <c r="M20" s="26">
        <v>0.1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32382.72</v>
      </c>
      <c r="L21" s="22"/>
      <c r="M21" s="22">
        <f>M22+M23+M24+M25+M26+M27+M28+M29</f>
        <v>2.4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24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0</v>
      </c>
      <c r="L24" s="25"/>
      <c r="M24" s="26"/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11468.880000000001</v>
      </c>
      <c r="L26" s="25"/>
      <c r="M26" s="26">
        <v>0.85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15381.792000000001</v>
      </c>
      <c r="L27" s="25"/>
      <c r="M27" s="26">
        <v>1.14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5532.048000000001</v>
      </c>
      <c r="L28" s="25"/>
      <c r="M28" s="26">
        <v>0.41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39129.119999999995</v>
      </c>
      <c r="L36" s="34"/>
      <c r="M36" s="34">
        <f>M37+M38+M39+M40+M41+M42+M43</f>
        <v>2.9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2023.92</v>
      </c>
      <c r="L37" s="25"/>
      <c r="M37" s="25">
        <v>0.15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4587.552000000001</v>
      </c>
      <c r="L38" s="25"/>
      <c r="M38" s="25">
        <v>0.34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16056.432</v>
      </c>
      <c r="L39" s="25"/>
      <c r="M39" s="25">
        <v>1.19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4047.84</v>
      </c>
      <c r="L40" s="25"/>
      <c r="M40" s="25">
        <v>0.3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6746.400000000001</v>
      </c>
      <c r="L41" s="25"/>
      <c r="M41" s="25">
        <v>0.5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4047.84</v>
      </c>
      <c r="L42" s="25"/>
      <c r="M42" s="25">
        <v>0.3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1619.136</v>
      </c>
      <c r="L43" s="25"/>
      <c r="M43" s="25">
        <v>0.12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12413.376000000002</v>
      </c>
      <c r="L45" s="34"/>
      <c r="M45" s="34">
        <f>M46+M47+M48+M49+M50</f>
        <v>0.9199999999999999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2698.5600000000004</v>
      </c>
      <c r="L46" s="25"/>
      <c r="M46" s="25">
        <v>0.2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6746.400000000001</v>
      </c>
      <c r="L47" s="25"/>
      <c r="M47" s="25">
        <v>0.5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1349.2800000000002</v>
      </c>
      <c r="L48" s="25"/>
      <c r="M48" s="25">
        <v>0.1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1619.136</v>
      </c>
      <c r="L50" s="25"/>
      <c r="M50" s="25">
        <v>0.12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15786.576000000001</v>
      </c>
      <c r="L51" s="36"/>
      <c r="M51" s="34">
        <f>M52+M53</f>
        <v>1.17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15786.576000000001</v>
      </c>
      <c r="L52" s="35"/>
      <c r="M52" s="25">
        <v>1.17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23882.256000000005</v>
      </c>
      <c r="L56" s="34"/>
      <c r="M56" s="37">
        <v>1.77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12008.592</v>
      </c>
      <c r="L57" s="34"/>
      <c r="M57" s="37">
        <v>0.89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175406.40000000002</v>
      </c>
      <c r="L58" s="34"/>
      <c r="M58" s="34">
        <f>M57+M56+M55+M54+M51+M45+M36+M30+M21+M7</f>
        <v>13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175406.40000000002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 t="s">
        <v>74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8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109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149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1376.7600000000002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339.72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339.72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339.72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357.6000000000001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107.28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107.28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625.7999999999998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2538.96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4648.8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4648.8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1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137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1265.88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312.36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312.36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328.80000000000007</v>
      </c>
      <c r="L11" s="25"/>
      <c r="M11" s="26">
        <v>0.2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312.36</v>
      </c>
      <c r="L14" s="25"/>
      <c r="M14" s="26">
        <v>0.19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98.64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98.64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575.3999999999999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2334.48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4274.4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4274.4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1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99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914.7600000000001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225.72000000000003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225.72000000000003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237.60000000000002</v>
      </c>
      <c r="L11" s="25"/>
      <c r="M11" s="26">
        <v>0.2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225.72000000000003</v>
      </c>
      <c r="L14" s="25"/>
      <c r="M14" s="26">
        <v>0.19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71.28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71.28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415.79999999999995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1686.9599999999998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3088.8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3088.8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1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151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1395.2400000000002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344.28000000000003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344.28000000000003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344.28000000000003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362.40000000000003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108.72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108.72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634.1999999999999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2573.04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4711.2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4711.2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8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65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600.6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148.20000000000002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148.20000000000002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148.20000000000002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156.00000000000003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46.8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46.8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272.99999999999994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1107.6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2028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2028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5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163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1506.1200000000001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371.64000000000004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371.64000000000004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371.64000000000004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391.20000000000005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117.36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117.36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684.5999999999999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2777.52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5085.6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5085.6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5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163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1506.1200000000001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371.64000000000004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371.64000000000004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371.64000000000004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391.20000000000005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117.36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117.36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684.5999999999999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2777.52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5085.6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5085.6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5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177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1635.4800000000005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403.56000000000006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403.56000000000006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403.56000000000006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424.80000000000007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127.44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127.44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743.3999999999999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3016.08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5522.4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5522.4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8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163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1506.1200000000001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371.64000000000004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371.64000000000004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371.64000000000004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391.20000000000005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117.36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117.36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684.5999999999999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2777.52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5085.6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5085.6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8">
      <selection activeCell="I74" sqref="I74:J74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170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1570.8000000000002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387.6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387.6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387.6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408.00000000000006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122.39999999999999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122.39999999999999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713.9999999999999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2896.7999999999997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5304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5304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46">
      <selection activeCell="M58" sqref="M58:N58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82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847.8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30012.12</v>
      </c>
      <c r="L7" s="22"/>
      <c r="M7" s="22">
        <f>M8+M9+M10+M11+M12+M13+M14+M15+M16+M17+M18+M19+M20</f>
        <v>2.95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4272.911999999999</v>
      </c>
      <c r="L8" s="25"/>
      <c r="M8" s="26">
        <v>0.42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4272.911999999999</v>
      </c>
      <c r="L9" s="25"/>
      <c r="M9" s="26">
        <v>0.42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4272.911999999999</v>
      </c>
      <c r="L10" s="25"/>
      <c r="M10" s="26">
        <v>0.42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4272.911999999999</v>
      </c>
      <c r="L11" s="25"/>
      <c r="M11" s="26">
        <v>0.42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6002.424</v>
      </c>
      <c r="L14" s="25"/>
      <c r="M14" s="26">
        <v>0.59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2339.928</v>
      </c>
      <c r="L15" s="25"/>
      <c r="M15" s="26">
        <v>0.23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508.68000000000006</v>
      </c>
      <c r="L16" s="25"/>
      <c r="M16" s="26">
        <v>0.05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1017.3600000000001</v>
      </c>
      <c r="L17" s="25"/>
      <c r="M17" s="26">
        <v>0.1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1017.3600000000001</v>
      </c>
      <c r="L18" s="25"/>
      <c r="M18" s="26">
        <v>0.1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1017.3600000000001</v>
      </c>
      <c r="L19" s="25"/>
      <c r="M19" s="26">
        <v>0.1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1017.3600000000001</v>
      </c>
      <c r="L20" s="25"/>
      <c r="M20" s="26">
        <v>0.1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24416.64</v>
      </c>
      <c r="L21" s="22"/>
      <c r="M21" s="22">
        <f>M22+M23+M24+M25+M26+M27+M28+M29</f>
        <v>2.4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24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0</v>
      </c>
      <c r="L24" s="25"/>
      <c r="M24" s="26"/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8647.56</v>
      </c>
      <c r="L26" s="25"/>
      <c r="M26" s="26">
        <v>0.85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11597.903999999999</v>
      </c>
      <c r="L27" s="25"/>
      <c r="M27" s="26">
        <v>1.14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4171.1759999999995</v>
      </c>
      <c r="L28" s="25"/>
      <c r="M28" s="26">
        <v>0.41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29503.43999999999</v>
      </c>
      <c r="L36" s="34"/>
      <c r="M36" s="34">
        <f>M37+M38+M39+M40+M41+M42+M43</f>
        <v>2.9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1526.0399999999997</v>
      </c>
      <c r="L37" s="25"/>
      <c r="M37" s="25">
        <v>0.15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3459.024</v>
      </c>
      <c r="L38" s="25"/>
      <c r="M38" s="25">
        <v>0.34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12106.583999999999</v>
      </c>
      <c r="L39" s="25"/>
      <c r="M39" s="25">
        <v>1.19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3052.0799999999995</v>
      </c>
      <c r="L40" s="25"/>
      <c r="M40" s="25">
        <v>0.3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5086.799999999999</v>
      </c>
      <c r="L41" s="25"/>
      <c r="M41" s="25">
        <v>0.5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3052.0799999999995</v>
      </c>
      <c r="L42" s="25"/>
      <c r="M42" s="25">
        <v>0.3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1220.8319999999999</v>
      </c>
      <c r="L43" s="25"/>
      <c r="M43" s="25">
        <v>0.12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9359.712</v>
      </c>
      <c r="L45" s="34"/>
      <c r="M45" s="34">
        <f>M46+M47+M48+M49+M50</f>
        <v>0.9199999999999999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2034.7200000000003</v>
      </c>
      <c r="L46" s="25"/>
      <c r="M46" s="25">
        <v>0.2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5086.799999999999</v>
      </c>
      <c r="L47" s="25"/>
      <c r="M47" s="25">
        <v>0.5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1017.3600000000001</v>
      </c>
      <c r="L48" s="25"/>
      <c r="M48" s="25">
        <v>0.1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1220.8319999999999</v>
      </c>
      <c r="L50" s="25"/>
      <c r="M50" s="25">
        <v>0.12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11903.112</v>
      </c>
      <c r="L51" s="36"/>
      <c r="M51" s="34">
        <f>M52+M53</f>
        <v>1.17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11903.112</v>
      </c>
      <c r="L52" s="35"/>
      <c r="M52" s="25">
        <v>1.17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18007.272</v>
      </c>
      <c r="L56" s="34"/>
      <c r="M56" s="37">
        <v>1.77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9054.503999999999</v>
      </c>
      <c r="L57" s="34"/>
      <c r="M57" s="37">
        <v>0.89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132256.8</v>
      </c>
      <c r="L58" s="34"/>
      <c r="M58" s="34">
        <f>M57+M56+M55+M54+M51+M45+M36+M30+M21+M7</f>
        <v>13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132256.8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 t="s">
        <v>74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B95:H95"/>
    <mergeCell ref="I95:J95"/>
    <mergeCell ref="K95:L95"/>
    <mergeCell ref="M95:N95"/>
    <mergeCell ref="B96:H96"/>
    <mergeCell ref="I96:J96"/>
    <mergeCell ref="K96:L96"/>
    <mergeCell ref="M96:N96"/>
    <mergeCell ref="B93:H93"/>
    <mergeCell ref="I93:J93"/>
    <mergeCell ref="K93:L93"/>
    <mergeCell ref="M93:N93"/>
    <mergeCell ref="B94:H94"/>
    <mergeCell ref="I94:J94"/>
    <mergeCell ref="K94:L94"/>
    <mergeCell ref="M94:N94"/>
    <mergeCell ref="B91:H91"/>
    <mergeCell ref="I91:J91"/>
    <mergeCell ref="K91:L91"/>
    <mergeCell ref="M91:N91"/>
    <mergeCell ref="B92:H92"/>
    <mergeCell ref="I92:J92"/>
    <mergeCell ref="K92:L92"/>
    <mergeCell ref="M92:N92"/>
    <mergeCell ref="B89:H89"/>
    <mergeCell ref="I89:J89"/>
    <mergeCell ref="K89:L89"/>
    <mergeCell ref="M89:N89"/>
    <mergeCell ref="B90:H90"/>
    <mergeCell ref="I90:J90"/>
    <mergeCell ref="K90:L90"/>
    <mergeCell ref="M90:N90"/>
    <mergeCell ref="B87:H87"/>
    <mergeCell ref="I87:J87"/>
    <mergeCell ref="K87:L87"/>
    <mergeCell ref="M87:N87"/>
    <mergeCell ref="B88:H88"/>
    <mergeCell ref="I88:J88"/>
    <mergeCell ref="K88:L88"/>
    <mergeCell ref="M88:N88"/>
    <mergeCell ref="B85:H85"/>
    <mergeCell ref="I85:J85"/>
    <mergeCell ref="K85:L85"/>
    <mergeCell ref="M85:N85"/>
    <mergeCell ref="B86:H86"/>
    <mergeCell ref="I86:J86"/>
    <mergeCell ref="K86:L86"/>
    <mergeCell ref="M86:N86"/>
    <mergeCell ref="B83:H83"/>
    <mergeCell ref="I83:J83"/>
    <mergeCell ref="K83:L83"/>
    <mergeCell ref="M83:N83"/>
    <mergeCell ref="B84:H84"/>
    <mergeCell ref="I84:J84"/>
    <mergeCell ref="K84:L84"/>
    <mergeCell ref="M84:N84"/>
    <mergeCell ref="B81:H81"/>
    <mergeCell ref="I81:J81"/>
    <mergeCell ref="K81:L81"/>
    <mergeCell ref="M81:N81"/>
    <mergeCell ref="B82:H82"/>
    <mergeCell ref="I82:J82"/>
    <mergeCell ref="K82:L82"/>
    <mergeCell ref="M82:N82"/>
    <mergeCell ref="B79:H79"/>
    <mergeCell ref="I79:J79"/>
    <mergeCell ref="K79:L79"/>
    <mergeCell ref="M79:N79"/>
    <mergeCell ref="B80:H80"/>
    <mergeCell ref="I80:J80"/>
    <mergeCell ref="K80:L80"/>
    <mergeCell ref="M80:N80"/>
    <mergeCell ref="B77:H77"/>
    <mergeCell ref="I77:J77"/>
    <mergeCell ref="K77:L77"/>
    <mergeCell ref="M77:N77"/>
    <mergeCell ref="B78:H78"/>
    <mergeCell ref="I78:J78"/>
    <mergeCell ref="K78:L78"/>
    <mergeCell ref="M78:N78"/>
    <mergeCell ref="B75:H75"/>
    <mergeCell ref="I75:J75"/>
    <mergeCell ref="K75:L75"/>
    <mergeCell ref="M75:N75"/>
    <mergeCell ref="B76:H76"/>
    <mergeCell ref="I76:J76"/>
    <mergeCell ref="K76:L76"/>
    <mergeCell ref="M76:N76"/>
    <mergeCell ref="B73:H73"/>
    <mergeCell ref="I73:J73"/>
    <mergeCell ref="K73:L73"/>
    <mergeCell ref="M73:N73"/>
    <mergeCell ref="B74:H74"/>
    <mergeCell ref="I74:J74"/>
    <mergeCell ref="K74:L74"/>
    <mergeCell ref="M74:N74"/>
    <mergeCell ref="B71:H71"/>
    <mergeCell ref="I71:J71"/>
    <mergeCell ref="K71:L71"/>
    <mergeCell ref="M71:N71"/>
    <mergeCell ref="B72:H72"/>
    <mergeCell ref="I72:J72"/>
    <mergeCell ref="K72:L72"/>
    <mergeCell ref="M72:N72"/>
    <mergeCell ref="B69:H69"/>
    <mergeCell ref="I69:J69"/>
    <mergeCell ref="K69:L69"/>
    <mergeCell ref="M69:N69"/>
    <mergeCell ref="B70:H70"/>
    <mergeCell ref="I70:J70"/>
    <mergeCell ref="K70:L70"/>
    <mergeCell ref="M70:N70"/>
    <mergeCell ref="B66:H66"/>
    <mergeCell ref="I66:J66"/>
    <mergeCell ref="K66:L66"/>
    <mergeCell ref="M66:N66"/>
    <mergeCell ref="B68:H68"/>
    <mergeCell ref="I68:J68"/>
    <mergeCell ref="K68:L68"/>
    <mergeCell ref="M68:N68"/>
    <mergeCell ref="B64:H64"/>
    <mergeCell ref="I64:J64"/>
    <mergeCell ref="K64:L64"/>
    <mergeCell ref="M64:N64"/>
    <mergeCell ref="B65:H65"/>
    <mergeCell ref="I65:J65"/>
    <mergeCell ref="K65:L65"/>
    <mergeCell ref="M65:N65"/>
    <mergeCell ref="B62:H62"/>
    <mergeCell ref="I62:J62"/>
    <mergeCell ref="K62:L62"/>
    <mergeCell ref="M62:N62"/>
    <mergeCell ref="B63:H63"/>
    <mergeCell ref="I63:J63"/>
    <mergeCell ref="K63:L63"/>
    <mergeCell ref="M63:N63"/>
    <mergeCell ref="B60:H60"/>
    <mergeCell ref="I60:J60"/>
    <mergeCell ref="K60:L60"/>
    <mergeCell ref="M60:N60"/>
    <mergeCell ref="B61:H61"/>
    <mergeCell ref="I61:J61"/>
    <mergeCell ref="K61:L61"/>
    <mergeCell ref="M61:N61"/>
    <mergeCell ref="B58:H58"/>
    <mergeCell ref="I58:J58"/>
    <mergeCell ref="K58:L58"/>
    <mergeCell ref="M58:N58"/>
    <mergeCell ref="B59:H59"/>
    <mergeCell ref="I59:J59"/>
    <mergeCell ref="K59:L59"/>
    <mergeCell ref="M59:N59"/>
    <mergeCell ref="B56:H56"/>
    <mergeCell ref="I56:J56"/>
    <mergeCell ref="K56:L56"/>
    <mergeCell ref="M56:N56"/>
    <mergeCell ref="B57:H57"/>
    <mergeCell ref="I57:J57"/>
    <mergeCell ref="K57:L57"/>
    <mergeCell ref="M57:N57"/>
    <mergeCell ref="B54:H54"/>
    <mergeCell ref="I54:J54"/>
    <mergeCell ref="K54:L54"/>
    <mergeCell ref="M54:N54"/>
    <mergeCell ref="B55:H55"/>
    <mergeCell ref="I55:J55"/>
    <mergeCell ref="K55:L55"/>
    <mergeCell ref="M55:N55"/>
    <mergeCell ref="B52:H52"/>
    <mergeCell ref="I52:J52"/>
    <mergeCell ref="K52:L52"/>
    <mergeCell ref="M52:N52"/>
    <mergeCell ref="B53:H53"/>
    <mergeCell ref="I53:J53"/>
    <mergeCell ref="K53:L53"/>
    <mergeCell ref="M53:N53"/>
    <mergeCell ref="B50:H50"/>
    <mergeCell ref="I50:J50"/>
    <mergeCell ref="K50:L50"/>
    <mergeCell ref="M50:N50"/>
    <mergeCell ref="B51:H51"/>
    <mergeCell ref="I51:J51"/>
    <mergeCell ref="K51:L51"/>
    <mergeCell ref="M51:N51"/>
    <mergeCell ref="B48:H48"/>
    <mergeCell ref="I48:J48"/>
    <mergeCell ref="K48:L48"/>
    <mergeCell ref="M48:N48"/>
    <mergeCell ref="B49:H49"/>
    <mergeCell ref="I49:J49"/>
    <mergeCell ref="K49:L49"/>
    <mergeCell ref="M49:N49"/>
    <mergeCell ref="B46:H46"/>
    <mergeCell ref="I46:J46"/>
    <mergeCell ref="K46:L46"/>
    <mergeCell ref="M46:N46"/>
    <mergeCell ref="B47:H47"/>
    <mergeCell ref="I47:J47"/>
    <mergeCell ref="K47:L47"/>
    <mergeCell ref="M47:N47"/>
    <mergeCell ref="B44:H44"/>
    <mergeCell ref="I44:J44"/>
    <mergeCell ref="K44:L44"/>
    <mergeCell ref="M44:N44"/>
    <mergeCell ref="B45:H45"/>
    <mergeCell ref="I45:J45"/>
    <mergeCell ref="K45:L45"/>
    <mergeCell ref="M45:N45"/>
    <mergeCell ref="B42:H42"/>
    <mergeCell ref="I42:J42"/>
    <mergeCell ref="K42:L42"/>
    <mergeCell ref="M42:N42"/>
    <mergeCell ref="B43:H43"/>
    <mergeCell ref="I43:J43"/>
    <mergeCell ref="K43:L43"/>
    <mergeCell ref="M43:N43"/>
    <mergeCell ref="B40:H40"/>
    <mergeCell ref="I40:J40"/>
    <mergeCell ref="K40:L40"/>
    <mergeCell ref="M40:N40"/>
    <mergeCell ref="B41:H41"/>
    <mergeCell ref="I41:J41"/>
    <mergeCell ref="K41:L41"/>
    <mergeCell ref="M41:N41"/>
    <mergeCell ref="B38:H38"/>
    <mergeCell ref="I38:J38"/>
    <mergeCell ref="K38:L38"/>
    <mergeCell ref="M38:N38"/>
    <mergeCell ref="B39:H39"/>
    <mergeCell ref="I39:J39"/>
    <mergeCell ref="K39:L39"/>
    <mergeCell ref="M39:N39"/>
    <mergeCell ref="B36:H36"/>
    <mergeCell ref="I36:J36"/>
    <mergeCell ref="K36:L36"/>
    <mergeCell ref="M36:N36"/>
    <mergeCell ref="B37:H37"/>
    <mergeCell ref="I37:J37"/>
    <mergeCell ref="K37:L37"/>
    <mergeCell ref="M37:N37"/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E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6:H6"/>
    <mergeCell ref="I6:J6"/>
    <mergeCell ref="K6:L6"/>
    <mergeCell ref="M6:N6"/>
    <mergeCell ref="B7:H7"/>
    <mergeCell ref="I7:J7"/>
    <mergeCell ref="K7:L7"/>
    <mergeCell ref="M7:N7"/>
    <mergeCell ref="A1:N1"/>
    <mergeCell ref="A2:M2"/>
    <mergeCell ref="A3:M3"/>
    <mergeCell ref="I4:J4"/>
    <mergeCell ref="B5:H5"/>
    <mergeCell ref="I5:J5"/>
    <mergeCell ref="K5:L5"/>
    <mergeCell ref="M5:N5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8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119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126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1164.2400000000002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287.28000000000003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287.28000000000003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287.28000000000003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302.40000000000003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90.72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90.72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529.1999999999999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2147.04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3931.2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3931.2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 t="s">
        <v>124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13">
      <selection activeCell="B67" sqref="B67:C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116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1071.8400000000001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264.48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264.48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264.48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278.40000000000003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83.52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83.52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487.19999999999993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1976.6399999999999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3619.2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3619.2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 t="s">
        <v>124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B95:H95"/>
    <mergeCell ref="I95:J95"/>
    <mergeCell ref="K95:L95"/>
    <mergeCell ref="M95:N95"/>
    <mergeCell ref="B96:H96"/>
    <mergeCell ref="I96:J96"/>
    <mergeCell ref="K96:L96"/>
    <mergeCell ref="M96:N96"/>
    <mergeCell ref="B93:H93"/>
    <mergeCell ref="I93:J93"/>
    <mergeCell ref="K93:L93"/>
    <mergeCell ref="M93:N93"/>
    <mergeCell ref="B94:H94"/>
    <mergeCell ref="I94:J94"/>
    <mergeCell ref="K94:L94"/>
    <mergeCell ref="M94:N94"/>
    <mergeCell ref="B91:H91"/>
    <mergeCell ref="I91:J91"/>
    <mergeCell ref="K91:L91"/>
    <mergeCell ref="M91:N91"/>
    <mergeCell ref="B92:H92"/>
    <mergeCell ref="I92:J92"/>
    <mergeCell ref="K92:L92"/>
    <mergeCell ref="M92:N92"/>
    <mergeCell ref="B89:H89"/>
    <mergeCell ref="I89:J89"/>
    <mergeCell ref="K89:L89"/>
    <mergeCell ref="M89:N89"/>
    <mergeCell ref="B90:H90"/>
    <mergeCell ref="I90:J90"/>
    <mergeCell ref="K90:L90"/>
    <mergeCell ref="M90:N90"/>
    <mergeCell ref="B87:H87"/>
    <mergeCell ref="I87:J87"/>
    <mergeCell ref="K87:L87"/>
    <mergeCell ref="M87:N87"/>
    <mergeCell ref="B88:H88"/>
    <mergeCell ref="I88:J88"/>
    <mergeCell ref="K88:L88"/>
    <mergeCell ref="M88:N88"/>
    <mergeCell ref="B85:H85"/>
    <mergeCell ref="I85:J85"/>
    <mergeCell ref="K85:L85"/>
    <mergeCell ref="M85:N85"/>
    <mergeCell ref="B86:H86"/>
    <mergeCell ref="I86:J86"/>
    <mergeCell ref="K86:L86"/>
    <mergeCell ref="M86:N86"/>
    <mergeCell ref="B83:H83"/>
    <mergeCell ref="I83:J83"/>
    <mergeCell ref="K83:L83"/>
    <mergeCell ref="M83:N83"/>
    <mergeCell ref="B84:H84"/>
    <mergeCell ref="I84:J84"/>
    <mergeCell ref="K84:L84"/>
    <mergeCell ref="M84:N84"/>
    <mergeCell ref="B81:H81"/>
    <mergeCell ref="I81:J81"/>
    <mergeCell ref="K81:L81"/>
    <mergeCell ref="M81:N81"/>
    <mergeCell ref="B82:H82"/>
    <mergeCell ref="I82:J82"/>
    <mergeCell ref="K82:L82"/>
    <mergeCell ref="M82:N82"/>
    <mergeCell ref="B79:H79"/>
    <mergeCell ref="I79:J79"/>
    <mergeCell ref="K79:L79"/>
    <mergeCell ref="M79:N79"/>
    <mergeCell ref="B80:H80"/>
    <mergeCell ref="I80:J80"/>
    <mergeCell ref="K80:L80"/>
    <mergeCell ref="M80:N80"/>
    <mergeCell ref="B77:H77"/>
    <mergeCell ref="I77:J77"/>
    <mergeCell ref="K77:L77"/>
    <mergeCell ref="M77:N77"/>
    <mergeCell ref="B78:H78"/>
    <mergeCell ref="I78:J78"/>
    <mergeCell ref="K78:L78"/>
    <mergeCell ref="M78:N78"/>
    <mergeCell ref="B75:H75"/>
    <mergeCell ref="I75:J75"/>
    <mergeCell ref="K75:L75"/>
    <mergeCell ref="M75:N75"/>
    <mergeCell ref="B76:H76"/>
    <mergeCell ref="I76:J76"/>
    <mergeCell ref="K76:L76"/>
    <mergeCell ref="M76:N76"/>
    <mergeCell ref="B73:H73"/>
    <mergeCell ref="I73:J73"/>
    <mergeCell ref="K73:L73"/>
    <mergeCell ref="M73:N73"/>
    <mergeCell ref="B74:H74"/>
    <mergeCell ref="I74:J74"/>
    <mergeCell ref="K74:L74"/>
    <mergeCell ref="M74:N74"/>
    <mergeCell ref="B71:H71"/>
    <mergeCell ref="I71:J71"/>
    <mergeCell ref="K71:L71"/>
    <mergeCell ref="M71:N71"/>
    <mergeCell ref="B72:H72"/>
    <mergeCell ref="I72:J72"/>
    <mergeCell ref="K72:L72"/>
    <mergeCell ref="M72:N72"/>
    <mergeCell ref="B69:H69"/>
    <mergeCell ref="I69:J69"/>
    <mergeCell ref="K69:L69"/>
    <mergeCell ref="M69:N69"/>
    <mergeCell ref="B70:H70"/>
    <mergeCell ref="I70:J70"/>
    <mergeCell ref="K70:L70"/>
    <mergeCell ref="M70:N70"/>
    <mergeCell ref="B66:H66"/>
    <mergeCell ref="I66:J66"/>
    <mergeCell ref="K66:L66"/>
    <mergeCell ref="M66:N66"/>
    <mergeCell ref="B68:H68"/>
    <mergeCell ref="I68:J68"/>
    <mergeCell ref="K68:L68"/>
    <mergeCell ref="M68:N68"/>
    <mergeCell ref="B64:H64"/>
    <mergeCell ref="I64:J64"/>
    <mergeCell ref="K64:L64"/>
    <mergeCell ref="M64:N64"/>
    <mergeCell ref="B65:H65"/>
    <mergeCell ref="I65:J65"/>
    <mergeCell ref="K65:L65"/>
    <mergeCell ref="M65:N65"/>
    <mergeCell ref="B62:H62"/>
    <mergeCell ref="I62:J62"/>
    <mergeCell ref="K62:L62"/>
    <mergeCell ref="M62:N62"/>
    <mergeCell ref="B63:H63"/>
    <mergeCell ref="I63:J63"/>
    <mergeCell ref="K63:L63"/>
    <mergeCell ref="M63:N63"/>
    <mergeCell ref="B60:H60"/>
    <mergeCell ref="I60:J60"/>
    <mergeCell ref="K60:L60"/>
    <mergeCell ref="M60:N60"/>
    <mergeCell ref="B61:H61"/>
    <mergeCell ref="I61:J61"/>
    <mergeCell ref="K61:L61"/>
    <mergeCell ref="M61:N61"/>
    <mergeCell ref="B58:H58"/>
    <mergeCell ref="I58:J58"/>
    <mergeCell ref="K58:L58"/>
    <mergeCell ref="M58:N58"/>
    <mergeCell ref="B59:H59"/>
    <mergeCell ref="I59:J59"/>
    <mergeCell ref="K59:L59"/>
    <mergeCell ref="M59:N59"/>
    <mergeCell ref="B56:H56"/>
    <mergeCell ref="I56:J56"/>
    <mergeCell ref="K56:L56"/>
    <mergeCell ref="M56:N56"/>
    <mergeCell ref="B57:H57"/>
    <mergeCell ref="I57:J57"/>
    <mergeCell ref="K57:L57"/>
    <mergeCell ref="M57:N57"/>
    <mergeCell ref="B54:H54"/>
    <mergeCell ref="I54:J54"/>
    <mergeCell ref="K54:L54"/>
    <mergeCell ref="M54:N54"/>
    <mergeCell ref="B55:H55"/>
    <mergeCell ref="I55:J55"/>
    <mergeCell ref="K55:L55"/>
    <mergeCell ref="M55:N55"/>
    <mergeCell ref="B52:H52"/>
    <mergeCell ref="I52:J52"/>
    <mergeCell ref="K52:L52"/>
    <mergeCell ref="M52:N52"/>
    <mergeCell ref="B53:H53"/>
    <mergeCell ref="I53:J53"/>
    <mergeCell ref="K53:L53"/>
    <mergeCell ref="M53:N53"/>
    <mergeCell ref="B50:H50"/>
    <mergeCell ref="I50:J50"/>
    <mergeCell ref="K50:L50"/>
    <mergeCell ref="M50:N50"/>
    <mergeCell ref="B51:H51"/>
    <mergeCell ref="I51:J51"/>
    <mergeCell ref="K51:L51"/>
    <mergeCell ref="M51:N51"/>
    <mergeCell ref="B48:H48"/>
    <mergeCell ref="I48:J48"/>
    <mergeCell ref="K48:L48"/>
    <mergeCell ref="M48:N48"/>
    <mergeCell ref="B49:H49"/>
    <mergeCell ref="I49:J49"/>
    <mergeCell ref="K49:L49"/>
    <mergeCell ref="M49:N49"/>
    <mergeCell ref="B46:H46"/>
    <mergeCell ref="I46:J46"/>
    <mergeCell ref="K46:L46"/>
    <mergeCell ref="M46:N46"/>
    <mergeCell ref="B47:H47"/>
    <mergeCell ref="I47:J47"/>
    <mergeCell ref="K47:L47"/>
    <mergeCell ref="M47:N47"/>
    <mergeCell ref="B44:H44"/>
    <mergeCell ref="I44:J44"/>
    <mergeCell ref="K44:L44"/>
    <mergeCell ref="M44:N44"/>
    <mergeCell ref="B45:H45"/>
    <mergeCell ref="I45:J45"/>
    <mergeCell ref="K45:L45"/>
    <mergeCell ref="M45:N45"/>
    <mergeCell ref="B42:H42"/>
    <mergeCell ref="I42:J42"/>
    <mergeCell ref="K42:L42"/>
    <mergeCell ref="M42:N42"/>
    <mergeCell ref="B43:H43"/>
    <mergeCell ref="I43:J43"/>
    <mergeCell ref="K43:L43"/>
    <mergeCell ref="M43:N43"/>
    <mergeCell ref="B40:H40"/>
    <mergeCell ref="I40:J40"/>
    <mergeCell ref="K40:L40"/>
    <mergeCell ref="M40:N40"/>
    <mergeCell ref="B41:H41"/>
    <mergeCell ref="I41:J41"/>
    <mergeCell ref="K41:L41"/>
    <mergeCell ref="M41:N41"/>
    <mergeCell ref="B38:H38"/>
    <mergeCell ref="I38:J38"/>
    <mergeCell ref="K38:L38"/>
    <mergeCell ref="M38:N38"/>
    <mergeCell ref="B39:H39"/>
    <mergeCell ref="I39:J39"/>
    <mergeCell ref="K39:L39"/>
    <mergeCell ref="M39:N39"/>
    <mergeCell ref="B36:H36"/>
    <mergeCell ref="I36:J36"/>
    <mergeCell ref="K36:L36"/>
    <mergeCell ref="M36:N36"/>
    <mergeCell ref="B37:H37"/>
    <mergeCell ref="I37:J37"/>
    <mergeCell ref="K37:L37"/>
    <mergeCell ref="M37:N37"/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E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6:H6"/>
    <mergeCell ref="I6:J6"/>
    <mergeCell ref="K6:L6"/>
    <mergeCell ref="M6:N6"/>
    <mergeCell ref="B7:H7"/>
    <mergeCell ref="I7:J7"/>
    <mergeCell ref="K7:L7"/>
    <mergeCell ref="M7:N7"/>
    <mergeCell ref="A1:N1"/>
    <mergeCell ref="A2:M2"/>
    <mergeCell ref="A3:M3"/>
    <mergeCell ref="I4:J4"/>
    <mergeCell ref="B5:H5"/>
    <mergeCell ref="I5:J5"/>
    <mergeCell ref="K5:L5"/>
    <mergeCell ref="M5:N5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1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124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1145.7600000000002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282.72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282.72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282.72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297.6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89.28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89.28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520.8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2112.96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3868.8000000000006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3868.8000000000006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 t="s">
        <v>124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B95:H95"/>
    <mergeCell ref="I95:J95"/>
    <mergeCell ref="K95:L95"/>
    <mergeCell ref="M95:N95"/>
    <mergeCell ref="B96:H96"/>
    <mergeCell ref="I96:J96"/>
    <mergeCell ref="K96:L96"/>
    <mergeCell ref="M96:N96"/>
    <mergeCell ref="B93:H93"/>
    <mergeCell ref="I93:J93"/>
    <mergeCell ref="K93:L93"/>
    <mergeCell ref="M93:N93"/>
    <mergeCell ref="B94:H94"/>
    <mergeCell ref="I94:J94"/>
    <mergeCell ref="K94:L94"/>
    <mergeCell ref="M94:N94"/>
    <mergeCell ref="B91:H91"/>
    <mergeCell ref="I91:J91"/>
    <mergeCell ref="K91:L91"/>
    <mergeCell ref="M91:N91"/>
    <mergeCell ref="B92:H92"/>
    <mergeCell ref="I92:J92"/>
    <mergeCell ref="K92:L92"/>
    <mergeCell ref="M92:N92"/>
    <mergeCell ref="B89:H89"/>
    <mergeCell ref="I89:J89"/>
    <mergeCell ref="K89:L89"/>
    <mergeCell ref="M89:N89"/>
    <mergeCell ref="B90:H90"/>
    <mergeCell ref="I90:J90"/>
    <mergeCell ref="K90:L90"/>
    <mergeCell ref="M90:N90"/>
    <mergeCell ref="B87:H87"/>
    <mergeCell ref="I87:J87"/>
    <mergeCell ref="K87:L87"/>
    <mergeCell ref="M87:N87"/>
    <mergeCell ref="B88:H88"/>
    <mergeCell ref="I88:J88"/>
    <mergeCell ref="K88:L88"/>
    <mergeCell ref="M88:N88"/>
    <mergeCell ref="B85:H85"/>
    <mergeCell ref="I85:J85"/>
    <mergeCell ref="K85:L85"/>
    <mergeCell ref="M85:N85"/>
    <mergeCell ref="B86:H86"/>
    <mergeCell ref="I86:J86"/>
    <mergeCell ref="K86:L86"/>
    <mergeCell ref="M86:N86"/>
    <mergeCell ref="B83:H83"/>
    <mergeCell ref="I83:J83"/>
    <mergeCell ref="K83:L83"/>
    <mergeCell ref="M83:N83"/>
    <mergeCell ref="B84:H84"/>
    <mergeCell ref="I84:J84"/>
    <mergeCell ref="K84:L84"/>
    <mergeCell ref="M84:N84"/>
    <mergeCell ref="B81:H81"/>
    <mergeCell ref="I81:J81"/>
    <mergeCell ref="K81:L81"/>
    <mergeCell ref="M81:N81"/>
    <mergeCell ref="B82:H82"/>
    <mergeCell ref="I82:J82"/>
    <mergeCell ref="K82:L82"/>
    <mergeCell ref="M82:N82"/>
    <mergeCell ref="B79:H79"/>
    <mergeCell ref="I79:J79"/>
    <mergeCell ref="K79:L79"/>
    <mergeCell ref="M79:N79"/>
    <mergeCell ref="B80:H80"/>
    <mergeCell ref="I80:J80"/>
    <mergeCell ref="K80:L80"/>
    <mergeCell ref="M80:N80"/>
    <mergeCell ref="B77:H77"/>
    <mergeCell ref="I77:J77"/>
    <mergeCell ref="K77:L77"/>
    <mergeCell ref="M77:N77"/>
    <mergeCell ref="B78:H78"/>
    <mergeCell ref="I78:J78"/>
    <mergeCell ref="K78:L78"/>
    <mergeCell ref="M78:N78"/>
    <mergeCell ref="B75:H75"/>
    <mergeCell ref="I75:J75"/>
    <mergeCell ref="K75:L75"/>
    <mergeCell ref="M75:N75"/>
    <mergeCell ref="B76:H76"/>
    <mergeCell ref="I76:J76"/>
    <mergeCell ref="K76:L76"/>
    <mergeCell ref="M76:N76"/>
    <mergeCell ref="B73:H73"/>
    <mergeCell ref="I73:J73"/>
    <mergeCell ref="K73:L73"/>
    <mergeCell ref="M73:N73"/>
    <mergeCell ref="B74:H74"/>
    <mergeCell ref="I74:J74"/>
    <mergeCell ref="K74:L74"/>
    <mergeCell ref="M74:N74"/>
    <mergeCell ref="B71:H71"/>
    <mergeCell ref="I71:J71"/>
    <mergeCell ref="K71:L71"/>
    <mergeCell ref="M71:N71"/>
    <mergeCell ref="B72:H72"/>
    <mergeCell ref="I72:J72"/>
    <mergeCell ref="K72:L72"/>
    <mergeCell ref="M72:N72"/>
    <mergeCell ref="B69:H69"/>
    <mergeCell ref="I69:J69"/>
    <mergeCell ref="K69:L69"/>
    <mergeCell ref="M69:N69"/>
    <mergeCell ref="B70:H70"/>
    <mergeCell ref="I70:J70"/>
    <mergeCell ref="K70:L70"/>
    <mergeCell ref="M70:N70"/>
    <mergeCell ref="B66:H66"/>
    <mergeCell ref="I66:J66"/>
    <mergeCell ref="K66:L66"/>
    <mergeCell ref="M66:N66"/>
    <mergeCell ref="B68:H68"/>
    <mergeCell ref="I68:J68"/>
    <mergeCell ref="K68:L68"/>
    <mergeCell ref="M68:N68"/>
    <mergeCell ref="B64:H64"/>
    <mergeCell ref="I64:J64"/>
    <mergeCell ref="K64:L64"/>
    <mergeCell ref="M64:N64"/>
    <mergeCell ref="B65:H65"/>
    <mergeCell ref="I65:J65"/>
    <mergeCell ref="K65:L65"/>
    <mergeCell ref="M65:N65"/>
    <mergeCell ref="B62:H62"/>
    <mergeCell ref="I62:J62"/>
    <mergeCell ref="K62:L62"/>
    <mergeCell ref="M62:N62"/>
    <mergeCell ref="B63:H63"/>
    <mergeCell ref="I63:J63"/>
    <mergeCell ref="K63:L63"/>
    <mergeCell ref="M63:N63"/>
    <mergeCell ref="B60:H60"/>
    <mergeCell ref="I60:J60"/>
    <mergeCell ref="K60:L60"/>
    <mergeCell ref="M60:N60"/>
    <mergeCell ref="B61:H61"/>
    <mergeCell ref="I61:J61"/>
    <mergeCell ref="K61:L61"/>
    <mergeCell ref="M61:N61"/>
    <mergeCell ref="B58:H58"/>
    <mergeCell ref="I58:J58"/>
    <mergeCell ref="K58:L58"/>
    <mergeCell ref="M58:N58"/>
    <mergeCell ref="B59:H59"/>
    <mergeCell ref="I59:J59"/>
    <mergeCell ref="K59:L59"/>
    <mergeCell ref="M59:N59"/>
    <mergeCell ref="B56:H56"/>
    <mergeCell ref="I56:J56"/>
    <mergeCell ref="K56:L56"/>
    <mergeCell ref="M56:N56"/>
    <mergeCell ref="B57:H57"/>
    <mergeCell ref="I57:J57"/>
    <mergeCell ref="K57:L57"/>
    <mergeCell ref="M57:N57"/>
    <mergeCell ref="B54:H54"/>
    <mergeCell ref="I54:J54"/>
    <mergeCell ref="K54:L54"/>
    <mergeCell ref="M54:N54"/>
    <mergeCell ref="B55:H55"/>
    <mergeCell ref="I55:J55"/>
    <mergeCell ref="K55:L55"/>
    <mergeCell ref="M55:N55"/>
    <mergeCell ref="B52:H52"/>
    <mergeCell ref="I52:J52"/>
    <mergeCell ref="K52:L52"/>
    <mergeCell ref="M52:N52"/>
    <mergeCell ref="B53:H53"/>
    <mergeCell ref="I53:J53"/>
    <mergeCell ref="K53:L53"/>
    <mergeCell ref="M53:N53"/>
    <mergeCell ref="B50:H50"/>
    <mergeCell ref="I50:J50"/>
    <mergeCell ref="K50:L50"/>
    <mergeCell ref="M50:N50"/>
    <mergeCell ref="B51:H51"/>
    <mergeCell ref="I51:J51"/>
    <mergeCell ref="K51:L51"/>
    <mergeCell ref="M51:N51"/>
    <mergeCell ref="B48:H48"/>
    <mergeCell ref="I48:J48"/>
    <mergeCell ref="K48:L48"/>
    <mergeCell ref="M48:N48"/>
    <mergeCell ref="B49:H49"/>
    <mergeCell ref="I49:J49"/>
    <mergeCell ref="K49:L49"/>
    <mergeCell ref="M49:N49"/>
    <mergeCell ref="B46:H46"/>
    <mergeCell ref="I46:J46"/>
    <mergeCell ref="K46:L46"/>
    <mergeCell ref="M46:N46"/>
    <mergeCell ref="B47:H47"/>
    <mergeCell ref="I47:J47"/>
    <mergeCell ref="K47:L47"/>
    <mergeCell ref="M47:N47"/>
    <mergeCell ref="B44:H44"/>
    <mergeCell ref="I44:J44"/>
    <mergeCell ref="K44:L44"/>
    <mergeCell ref="M44:N44"/>
    <mergeCell ref="B45:H45"/>
    <mergeCell ref="I45:J45"/>
    <mergeCell ref="K45:L45"/>
    <mergeCell ref="M45:N45"/>
    <mergeCell ref="B42:H42"/>
    <mergeCell ref="I42:J42"/>
    <mergeCell ref="K42:L42"/>
    <mergeCell ref="M42:N42"/>
    <mergeCell ref="B43:H43"/>
    <mergeCell ref="I43:J43"/>
    <mergeCell ref="K43:L43"/>
    <mergeCell ref="M43:N43"/>
    <mergeCell ref="B40:H40"/>
    <mergeCell ref="I40:J40"/>
    <mergeCell ref="K40:L40"/>
    <mergeCell ref="M40:N40"/>
    <mergeCell ref="B41:H41"/>
    <mergeCell ref="I41:J41"/>
    <mergeCell ref="K41:L41"/>
    <mergeCell ref="M41:N41"/>
    <mergeCell ref="B38:H38"/>
    <mergeCell ref="I38:J38"/>
    <mergeCell ref="K38:L38"/>
    <mergeCell ref="M38:N38"/>
    <mergeCell ref="B39:H39"/>
    <mergeCell ref="I39:J39"/>
    <mergeCell ref="K39:L39"/>
    <mergeCell ref="M39:N39"/>
    <mergeCell ref="B36:H36"/>
    <mergeCell ref="I36:J36"/>
    <mergeCell ref="K36:L36"/>
    <mergeCell ref="M36:N36"/>
    <mergeCell ref="B37:H37"/>
    <mergeCell ref="I37:J37"/>
    <mergeCell ref="K37:L37"/>
    <mergeCell ref="M37:N37"/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E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6:H6"/>
    <mergeCell ref="I6:J6"/>
    <mergeCell ref="K6:L6"/>
    <mergeCell ref="M6:N6"/>
    <mergeCell ref="B7:H7"/>
    <mergeCell ref="I7:J7"/>
    <mergeCell ref="K7:L7"/>
    <mergeCell ref="M7:N7"/>
    <mergeCell ref="A1:N1"/>
    <mergeCell ref="A2:M2"/>
    <mergeCell ref="A3:M3"/>
    <mergeCell ref="I4:J4"/>
    <mergeCell ref="B5:H5"/>
    <mergeCell ref="I5:J5"/>
    <mergeCell ref="K5:L5"/>
    <mergeCell ref="M5:N5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0">
      <selection activeCell="B68" sqref="B68:H68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130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1201.2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296.40000000000003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296.40000000000003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296.40000000000003</v>
      </c>
      <c r="L11" s="25"/>
      <c r="M11" s="26">
        <v>0.19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312.00000000000006</v>
      </c>
      <c r="L14" s="25"/>
      <c r="M14" s="26">
        <v>0.2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93.6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93.6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545.9999999999999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2215.2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4056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4056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 t="s">
        <v>124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5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123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105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970.2</v>
      </c>
      <c r="L7" s="22"/>
      <c r="M7" s="22">
        <f>M8+M9+M10+M11+M12+M13+M14+M15+M16+M17+M18+M19+M20</f>
        <v>0.77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239.40000000000003</v>
      </c>
      <c r="L8" s="25"/>
      <c r="M8" s="26">
        <v>0.19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239.40000000000003</v>
      </c>
      <c r="L10" s="25"/>
      <c r="M10" s="26">
        <v>0.19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252.00000000000003</v>
      </c>
      <c r="L11" s="25"/>
      <c r="M11" s="26">
        <v>0.2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239.40000000000003</v>
      </c>
      <c r="L14" s="25"/>
      <c r="M14" s="26">
        <v>0.19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0</v>
      </c>
      <c r="L15" s="25"/>
      <c r="M15" s="26">
        <v>0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0</v>
      </c>
      <c r="L16" s="25"/>
      <c r="M16" s="26">
        <v>0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0</v>
      </c>
      <c r="L17" s="25"/>
      <c r="M17" s="26">
        <v>0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0</v>
      </c>
      <c r="L18" s="25"/>
      <c r="M18" s="26">
        <v>0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0</v>
      </c>
      <c r="L19" s="25"/>
      <c r="M19" s="26">
        <v>0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0</v>
      </c>
      <c r="L20" s="25"/>
      <c r="M20" s="26">
        <v>0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75.6</v>
      </c>
      <c r="L21" s="22"/>
      <c r="M21" s="22">
        <f>M22+M23+M24+M25+M26+M27+M28+M29</f>
        <v>0.06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88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75.6</v>
      </c>
      <c r="L24" s="25"/>
      <c r="M24" s="26">
        <v>0.06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0</v>
      </c>
      <c r="L28" s="25"/>
      <c r="M28" s="26">
        <v>0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440.99999999999994</v>
      </c>
      <c r="L56" s="34"/>
      <c r="M56" s="37">
        <v>0.35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1789.1999999999998</v>
      </c>
      <c r="L57" s="34"/>
      <c r="M57" s="37">
        <v>1.42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3276</v>
      </c>
      <c r="L58" s="34"/>
      <c r="M58" s="34">
        <f>M57+M56+M55+M54+M51+M45+M36+M30+M21+M7</f>
        <v>2.6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3276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1">
      <selection activeCell="M28" sqref="M28:N28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83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918.8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32525.52</v>
      </c>
      <c r="L7" s="22"/>
      <c r="M7" s="22">
        <f>M8+M9+M10+M11+M12+M13+M14+M15+M16+M17+M18+M19+M20</f>
        <v>2.95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4630.7519999999995</v>
      </c>
      <c r="L8" s="25"/>
      <c r="M8" s="26">
        <v>0.42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4630.7519999999995</v>
      </c>
      <c r="L9" s="25"/>
      <c r="M9" s="26">
        <v>0.42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4630.7519999999995</v>
      </c>
      <c r="L10" s="25"/>
      <c r="M10" s="26">
        <v>0.42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4630.7519999999995</v>
      </c>
      <c r="L11" s="25"/>
      <c r="M11" s="26">
        <v>0.42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6505.103999999999</v>
      </c>
      <c r="L14" s="25"/>
      <c r="M14" s="26">
        <v>0.59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2535.888</v>
      </c>
      <c r="L15" s="25"/>
      <c r="M15" s="26">
        <v>0.23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551.2800000000001</v>
      </c>
      <c r="L16" s="25"/>
      <c r="M16" s="26">
        <v>0.05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1102.5600000000002</v>
      </c>
      <c r="L17" s="25"/>
      <c r="M17" s="26">
        <v>0.1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1102.5600000000002</v>
      </c>
      <c r="L18" s="25"/>
      <c r="M18" s="26">
        <v>0.1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1102.5600000000002</v>
      </c>
      <c r="L19" s="25"/>
      <c r="M19" s="26">
        <v>0.1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1102.5600000000002</v>
      </c>
      <c r="L20" s="25"/>
      <c r="M20" s="26">
        <v>0.1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13892.255999999998</v>
      </c>
      <c r="L21" s="22"/>
      <c r="M21" s="22">
        <f>M22+M23+M24+M25+M26+M27+M28+M29</f>
        <v>1.26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24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0</v>
      </c>
      <c r="L24" s="25"/>
      <c r="M24" s="26"/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9371.759999999998</v>
      </c>
      <c r="L26" s="25"/>
      <c r="M26" s="26">
        <v>0.85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4520.496</v>
      </c>
      <c r="L28" s="25"/>
      <c r="M28" s="26">
        <v>0.41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31974.239999999998</v>
      </c>
      <c r="L36" s="34"/>
      <c r="M36" s="34">
        <f>M37+M38+M39+M40+M41+M42+M43</f>
        <v>2.9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1653.8399999999997</v>
      </c>
      <c r="L37" s="25"/>
      <c r="M37" s="25">
        <v>0.15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3748.7039999999997</v>
      </c>
      <c r="L38" s="25"/>
      <c r="M38" s="25">
        <v>0.34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13120.463999999998</v>
      </c>
      <c r="L39" s="25"/>
      <c r="M39" s="25">
        <v>1.19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3307.6799999999994</v>
      </c>
      <c r="L40" s="25"/>
      <c r="M40" s="25">
        <v>0.3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5512.799999999999</v>
      </c>
      <c r="L41" s="25"/>
      <c r="M41" s="25">
        <v>0.5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3307.6799999999994</v>
      </c>
      <c r="L42" s="25"/>
      <c r="M42" s="25">
        <v>0.3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1323.072</v>
      </c>
      <c r="L43" s="25"/>
      <c r="M43" s="25">
        <v>0.12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10143.552</v>
      </c>
      <c r="L45" s="34"/>
      <c r="M45" s="34">
        <f>M46+M47+M48+M49+M50</f>
        <v>0.9199999999999999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2205.1200000000003</v>
      </c>
      <c r="L46" s="25"/>
      <c r="M46" s="25">
        <v>0.2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5512.799999999999</v>
      </c>
      <c r="L47" s="25"/>
      <c r="M47" s="25">
        <v>0.5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1102.5600000000002</v>
      </c>
      <c r="L48" s="25"/>
      <c r="M48" s="25">
        <v>0.1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1323.072</v>
      </c>
      <c r="L50" s="25"/>
      <c r="M50" s="25">
        <v>0.12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12899.952</v>
      </c>
      <c r="L51" s="36"/>
      <c r="M51" s="34">
        <f>M52+M53</f>
        <v>1.17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12899.952</v>
      </c>
      <c r="L52" s="35"/>
      <c r="M52" s="25">
        <v>1.17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19515.312</v>
      </c>
      <c r="L56" s="34"/>
      <c r="M56" s="37">
        <v>1.77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5512.799999999999</v>
      </c>
      <c r="L57" s="34"/>
      <c r="M57" s="37">
        <v>0.5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126463.632</v>
      </c>
      <c r="L58" s="34"/>
      <c r="M58" s="34">
        <f>M57+M56+M55+M54+M51+M45+M36+M30+M21+M7</f>
        <v>11.469999999999999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126463.632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 t="s">
        <v>74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B95:H95"/>
    <mergeCell ref="I95:J95"/>
    <mergeCell ref="K95:L95"/>
    <mergeCell ref="M95:N95"/>
    <mergeCell ref="B96:H96"/>
    <mergeCell ref="I96:J96"/>
    <mergeCell ref="K96:L96"/>
    <mergeCell ref="M96:N96"/>
    <mergeCell ref="B93:H93"/>
    <mergeCell ref="I93:J93"/>
    <mergeCell ref="K93:L93"/>
    <mergeCell ref="M93:N93"/>
    <mergeCell ref="B94:H94"/>
    <mergeCell ref="I94:J94"/>
    <mergeCell ref="K94:L94"/>
    <mergeCell ref="M94:N94"/>
    <mergeCell ref="B91:H91"/>
    <mergeCell ref="I91:J91"/>
    <mergeCell ref="K91:L91"/>
    <mergeCell ref="M91:N91"/>
    <mergeCell ref="B92:H92"/>
    <mergeCell ref="I92:J92"/>
    <mergeCell ref="K92:L92"/>
    <mergeCell ref="M92:N92"/>
    <mergeCell ref="B89:H89"/>
    <mergeCell ref="I89:J89"/>
    <mergeCell ref="K89:L89"/>
    <mergeCell ref="M89:N89"/>
    <mergeCell ref="B90:H90"/>
    <mergeCell ref="I90:J90"/>
    <mergeCell ref="K90:L90"/>
    <mergeCell ref="M90:N90"/>
    <mergeCell ref="B87:H87"/>
    <mergeCell ref="I87:J87"/>
    <mergeCell ref="K87:L87"/>
    <mergeCell ref="M87:N87"/>
    <mergeCell ref="B88:H88"/>
    <mergeCell ref="I88:J88"/>
    <mergeCell ref="K88:L88"/>
    <mergeCell ref="M88:N88"/>
    <mergeCell ref="B85:H85"/>
    <mergeCell ref="I85:J85"/>
    <mergeCell ref="K85:L85"/>
    <mergeCell ref="M85:N85"/>
    <mergeCell ref="B86:H86"/>
    <mergeCell ref="I86:J86"/>
    <mergeCell ref="K86:L86"/>
    <mergeCell ref="M86:N86"/>
    <mergeCell ref="B83:H83"/>
    <mergeCell ref="I83:J83"/>
    <mergeCell ref="K83:L83"/>
    <mergeCell ref="M83:N83"/>
    <mergeCell ref="B84:H84"/>
    <mergeCell ref="I84:J84"/>
    <mergeCell ref="K84:L84"/>
    <mergeCell ref="M84:N84"/>
    <mergeCell ref="B81:H81"/>
    <mergeCell ref="I81:J81"/>
    <mergeCell ref="K81:L81"/>
    <mergeCell ref="M81:N81"/>
    <mergeCell ref="B82:H82"/>
    <mergeCell ref="I82:J82"/>
    <mergeCell ref="K82:L82"/>
    <mergeCell ref="M82:N82"/>
    <mergeCell ref="B79:H79"/>
    <mergeCell ref="I79:J79"/>
    <mergeCell ref="K79:L79"/>
    <mergeCell ref="M79:N79"/>
    <mergeCell ref="B80:H80"/>
    <mergeCell ref="I80:J80"/>
    <mergeCell ref="K80:L80"/>
    <mergeCell ref="M80:N80"/>
    <mergeCell ref="B77:H77"/>
    <mergeCell ref="I77:J77"/>
    <mergeCell ref="K77:L77"/>
    <mergeCell ref="M77:N77"/>
    <mergeCell ref="B78:H78"/>
    <mergeCell ref="I78:J78"/>
    <mergeCell ref="K78:L78"/>
    <mergeCell ref="M78:N78"/>
    <mergeCell ref="B75:H75"/>
    <mergeCell ref="I75:J75"/>
    <mergeCell ref="K75:L75"/>
    <mergeCell ref="M75:N75"/>
    <mergeCell ref="B76:H76"/>
    <mergeCell ref="I76:J76"/>
    <mergeCell ref="K76:L76"/>
    <mergeCell ref="M76:N76"/>
    <mergeCell ref="B73:H73"/>
    <mergeCell ref="I73:J73"/>
    <mergeCell ref="K73:L73"/>
    <mergeCell ref="M73:N73"/>
    <mergeCell ref="B74:H74"/>
    <mergeCell ref="I74:J74"/>
    <mergeCell ref="K74:L74"/>
    <mergeCell ref="M74:N74"/>
    <mergeCell ref="B71:H71"/>
    <mergeCell ref="I71:J71"/>
    <mergeCell ref="K71:L71"/>
    <mergeCell ref="M71:N71"/>
    <mergeCell ref="B72:H72"/>
    <mergeCell ref="I72:J72"/>
    <mergeCell ref="K72:L72"/>
    <mergeCell ref="M72:N72"/>
    <mergeCell ref="B69:H69"/>
    <mergeCell ref="I69:J69"/>
    <mergeCell ref="K69:L69"/>
    <mergeCell ref="M69:N69"/>
    <mergeCell ref="B70:H70"/>
    <mergeCell ref="I70:J70"/>
    <mergeCell ref="K70:L70"/>
    <mergeCell ref="M70:N70"/>
    <mergeCell ref="B66:H66"/>
    <mergeCell ref="I66:J66"/>
    <mergeCell ref="K66:L66"/>
    <mergeCell ref="M66:N66"/>
    <mergeCell ref="B68:H68"/>
    <mergeCell ref="I68:J68"/>
    <mergeCell ref="K68:L68"/>
    <mergeCell ref="M68:N68"/>
    <mergeCell ref="B64:H64"/>
    <mergeCell ref="I64:J64"/>
    <mergeCell ref="K64:L64"/>
    <mergeCell ref="M64:N64"/>
    <mergeCell ref="B65:H65"/>
    <mergeCell ref="I65:J65"/>
    <mergeCell ref="K65:L65"/>
    <mergeCell ref="M65:N65"/>
    <mergeCell ref="B62:H62"/>
    <mergeCell ref="I62:J62"/>
    <mergeCell ref="K62:L62"/>
    <mergeCell ref="M62:N62"/>
    <mergeCell ref="B63:H63"/>
    <mergeCell ref="I63:J63"/>
    <mergeCell ref="K63:L63"/>
    <mergeCell ref="M63:N63"/>
    <mergeCell ref="B60:H60"/>
    <mergeCell ref="I60:J60"/>
    <mergeCell ref="K60:L60"/>
    <mergeCell ref="M60:N60"/>
    <mergeCell ref="B61:H61"/>
    <mergeCell ref="I61:J61"/>
    <mergeCell ref="K61:L61"/>
    <mergeCell ref="M61:N61"/>
    <mergeCell ref="B58:H58"/>
    <mergeCell ref="I58:J58"/>
    <mergeCell ref="K58:L58"/>
    <mergeCell ref="M58:N58"/>
    <mergeCell ref="B59:H59"/>
    <mergeCell ref="I59:J59"/>
    <mergeCell ref="K59:L59"/>
    <mergeCell ref="M59:N59"/>
    <mergeCell ref="B56:H56"/>
    <mergeCell ref="I56:J56"/>
    <mergeCell ref="K56:L56"/>
    <mergeCell ref="M56:N56"/>
    <mergeCell ref="B57:H57"/>
    <mergeCell ref="I57:J57"/>
    <mergeCell ref="K57:L57"/>
    <mergeCell ref="M57:N57"/>
    <mergeCell ref="B54:H54"/>
    <mergeCell ref="I54:J54"/>
    <mergeCell ref="K54:L54"/>
    <mergeCell ref="M54:N54"/>
    <mergeCell ref="B55:H55"/>
    <mergeCell ref="I55:J55"/>
    <mergeCell ref="K55:L55"/>
    <mergeCell ref="M55:N55"/>
    <mergeCell ref="B52:H52"/>
    <mergeCell ref="I52:J52"/>
    <mergeCell ref="K52:L52"/>
    <mergeCell ref="M52:N52"/>
    <mergeCell ref="B53:H53"/>
    <mergeCell ref="I53:J53"/>
    <mergeCell ref="K53:L53"/>
    <mergeCell ref="M53:N53"/>
    <mergeCell ref="B50:H50"/>
    <mergeCell ref="I50:J50"/>
    <mergeCell ref="K50:L50"/>
    <mergeCell ref="M50:N50"/>
    <mergeCell ref="B51:H51"/>
    <mergeCell ref="I51:J51"/>
    <mergeCell ref="K51:L51"/>
    <mergeCell ref="M51:N51"/>
    <mergeCell ref="B48:H48"/>
    <mergeCell ref="I48:J48"/>
    <mergeCell ref="K48:L48"/>
    <mergeCell ref="M48:N48"/>
    <mergeCell ref="B49:H49"/>
    <mergeCell ref="I49:J49"/>
    <mergeCell ref="K49:L49"/>
    <mergeCell ref="M49:N49"/>
    <mergeCell ref="B46:H46"/>
    <mergeCell ref="I46:J46"/>
    <mergeCell ref="K46:L46"/>
    <mergeCell ref="M46:N46"/>
    <mergeCell ref="B47:H47"/>
    <mergeCell ref="I47:J47"/>
    <mergeCell ref="K47:L47"/>
    <mergeCell ref="M47:N47"/>
    <mergeCell ref="B44:H44"/>
    <mergeCell ref="I44:J44"/>
    <mergeCell ref="K44:L44"/>
    <mergeCell ref="M44:N44"/>
    <mergeCell ref="B45:H45"/>
    <mergeCell ref="I45:J45"/>
    <mergeCell ref="K45:L45"/>
    <mergeCell ref="M45:N45"/>
    <mergeCell ref="B42:H42"/>
    <mergeCell ref="I42:J42"/>
    <mergeCell ref="K42:L42"/>
    <mergeCell ref="M42:N42"/>
    <mergeCell ref="B43:H43"/>
    <mergeCell ref="I43:J43"/>
    <mergeCell ref="K43:L43"/>
    <mergeCell ref="M43:N43"/>
    <mergeCell ref="B40:H40"/>
    <mergeCell ref="I40:J40"/>
    <mergeCell ref="K40:L40"/>
    <mergeCell ref="M40:N40"/>
    <mergeCell ref="B41:H41"/>
    <mergeCell ref="I41:J41"/>
    <mergeCell ref="K41:L41"/>
    <mergeCell ref="M41:N41"/>
    <mergeCell ref="B38:H38"/>
    <mergeCell ref="I38:J38"/>
    <mergeCell ref="K38:L38"/>
    <mergeCell ref="M38:N38"/>
    <mergeCell ref="B39:H39"/>
    <mergeCell ref="I39:J39"/>
    <mergeCell ref="K39:L39"/>
    <mergeCell ref="M39:N39"/>
    <mergeCell ref="B36:H36"/>
    <mergeCell ref="I36:J36"/>
    <mergeCell ref="K36:L36"/>
    <mergeCell ref="M36:N36"/>
    <mergeCell ref="B37:H37"/>
    <mergeCell ref="I37:J37"/>
    <mergeCell ref="K37:L37"/>
    <mergeCell ref="M37:N37"/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E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6:H6"/>
    <mergeCell ref="I6:J6"/>
    <mergeCell ref="K6:L6"/>
    <mergeCell ref="M6:N6"/>
    <mergeCell ref="B7:H7"/>
    <mergeCell ref="I7:J7"/>
    <mergeCell ref="K7:L7"/>
    <mergeCell ref="M7:N7"/>
    <mergeCell ref="A1:N1"/>
    <mergeCell ref="A2:M2"/>
    <mergeCell ref="A3:M3"/>
    <mergeCell ref="I4:J4"/>
    <mergeCell ref="B5:H5"/>
    <mergeCell ref="I5:J5"/>
    <mergeCell ref="K5:L5"/>
    <mergeCell ref="M5:N5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61">
      <selection activeCell="M58" sqref="M58:N58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84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1007.4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35661.95999999999</v>
      </c>
      <c r="L7" s="22"/>
      <c r="M7" s="22">
        <f>M8+M9+M10+M11+M12+M13+M14+M15+M16+M17+M18+M19+M20</f>
        <v>2.95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5077.296</v>
      </c>
      <c r="L8" s="25"/>
      <c r="M8" s="26">
        <v>0.42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5077.296</v>
      </c>
      <c r="L9" s="25"/>
      <c r="M9" s="26">
        <v>0.42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5077.296</v>
      </c>
      <c r="L10" s="25"/>
      <c r="M10" s="26">
        <v>0.42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5077.296</v>
      </c>
      <c r="L11" s="25"/>
      <c r="M11" s="26">
        <v>0.42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7132.392</v>
      </c>
      <c r="L14" s="25"/>
      <c r="M14" s="26">
        <v>0.59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2780.424</v>
      </c>
      <c r="L15" s="25"/>
      <c r="M15" s="26">
        <v>0.23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604.44</v>
      </c>
      <c r="L16" s="25"/>
      <c r="M16" s="26">
        <v>0.05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1208.88</v>
      </c>
      <c r="L17" s="25"/>
      <c r="M17" s="26">
        <v>0.1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1208.88</v>
      </c>
      <c r="L18" s="25"/>
      <c r="M18" s="26">
        <v>0.1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1208.88</v>
      </c>
      <c r="L19" s="25"/>
      <c r="M19" s="26">
        <v>0.1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1208.88</v>
      </c>
      <c r="L20" s="25"/>
      <c r="M20" s="26">
        <v>0.1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29013.12</v>
      </c>
      <c r="L21" s="22"/>
      <c r="M21" s="22">
        <f>M22+M23+M24+M25+M26+M27+M28+M29</f>
        <v>2.4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24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0</v>
      </c>
      <c r="L24" s="25"/>
      <c r="M24" s="26"/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10275.48</v>
      </c>
      <c r="L26" s="25"/>
      <c r="M26" s="26">
        <v>0.85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13781.232</v>
      </c>
      <c r="L27" s="25"/>
      <c r="M27" s="26">
        <v>1.14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4956.407999999999</v>
      </c>
      <c r="L28" s="25"/>
      <c r="M28" s="26">
        <v>0.41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35057.52</v>
      </c>
      <c r="L36" s="34"/>
      <c r="M36" s="34">
        <f>M37+M38+M39+M40+M41+M42+M43</f>
        <v>2.9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1813.3199999999997</v>
      </c>
      <c r="L37" s="25"/>
      <c r="M37" s="25">
        <v>0.15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4110.192</v>
      </c>
      <c r="L38" s="25"/>
      <c r="M38" s="25">
        <v>0.34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14385.671999999999</v>
      </c>
      <c r="L39" s="25"/>
      <c r="M39" s="25">
        <v>1.19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3626.6399999999994</v>
      </c>
      <c r="L40" s="25"/>
      <c r="M40" s="25">
        <v>0.3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6044.4</v>
      </c>
      <c r="L41" s="25"/>
      <c r="M41" s="25">
        <v>0.5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3626.6399999999994</v>
      </c>
      <c r="L42" s="25"/>
      <c r="M42" s="25">
        <v>0.3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1450.656</v>
      </c>
      <c r="L43" s="25"/>
      <c r="M43" s="25">
        <v>0.12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11121.696</v>
      </c>
      <c r="L45" s="34"/>
      <c r="M45" s="34">
        <f>M46+M47+M48+M49+M50</f>
        <v>0.9199999999999999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2417.76</v>
      </c>
      <c r="L46" s="25"/>
      <c r="M46" s="25">
        <v>0.2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6044.4</v>
      </c>
      <c r="L47" s="25"/>
      <c r="M47" s="25">
        <v>0.5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1208.88</v>
      </c>
      <c r="L48" s="25"/>
      <c r="M48" s="25">
        <v>0.1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1450.656</v>
      </c>
      <c r="L50" s="25"/>
      <c r="M50" s="25">
        <v>0.12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14143.895999999999</v>
      </c>
      <c r="L51" s="36"/>
      <c r="M51" s="34">
        <f>M52+M53</f>
        <v>1.17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14143.895999999999</v>
      </c>
      <c r="L52" s="35"/>
      <c r="M52" s="25">
        <v>1.17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21397.176000000003</v>
      </c>
      <c r="L56" s="34"/>
      <c r="M56" s="37">
        <v>1.77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10759.032</v>
      </c>
      <c r="L57" s="34"/>
      <c r="M57" s="37">
        <v>0.89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157154.4</v>
      </c>
      <c r="L58" s="34"/>
      <c r="M58" s="34">
        <f>M57+M56+M55+M54+M51+M45+M36+M30+M21+M7</f>
        <v>13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157154.4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 t="s">
        <v>74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B95:H95"/>
    <mergeCell ref="I95:J95"/>
    <mergeCell ref="K95:L95"/>
    <mergeCell ref="M95:N95"/>
    <mergeCell ref="B96:H96"/>
    <mergeCell ref="I96:J96"/>
    <mergeCell ref="K96:L96"/>
    <mergeCell ref="M96:N96"/>
    <mergeCell ref="B93:H93"/>
    <mergeCell ref="I93:J93"/>
    <mergeCell ref="K93:L93"/>
    <mergeCell ref="M93:N93"/>
    <mergeCell ref="B94:H94"/>
    <mergeCell ref="I94:J94"/>
    <mergeCell ref="K94:L94"/>
    <mergeCell ref="M94:N94"/>
    <mergeCell ref="B91:H91"/>
    <mergeCell ref="I91:J91"/>
    <mergeCell ref="K91:L91"/>
    <mergeCell ref="M91:N91"/>
    <mergeCell ref="B92:H92"/>
    <mergeCell ref="I92:J92"/>
    <mergeCell ref="K92:L92"/>
    <mergeCell ref="M92:N92"/>
    <mergeCell ref="B89:H89"/>
    <mergeCell ref="I89:J89"/>
    <mergeCell ref="K89:L89"/>
    <mergeCell ref="M89:N89"/>
    <mergeCell ref="B90:H90"/>
    <mergeCell ref="I90:J90"/>
    <mergeCell ref="K90:L90"/>
    <mergeCell ref="M90:N90"/>
    <mergeCell ref="B87:H87"/>
    <mergeCell ref="I87:J87"/>
    <mergeCell ref="K87:L87"/>
    <mergeCell ref="M87:N87"/>
    <mergeCell ref="B88:H88"/>
    <mergeCell ref="I88:J88"/>
    <mergeCell ref="K88:L88"/>
    <mergeCell ref="M88:N88"/>
    <mergeCell ref="B85:H85"/>
    <mergeCell ref="I85:J85"/>
    <mergeCell ref="K85:L85"/>
    <mergeCell ref="M85:N85"/>
    <mergeCell ref="B86:H86"/>
    <mergeCell ref="I86:J86"/>
    <mergeCell ref="K86:L86"/>
    <mergeCell ref="M86:N86"/>
    <mergeCell ref="B83:H83"/>
    <mergeCell ref="I83:J83"/>
    <mergeCell ref="K83:L83"/>
    <mergeCell ref="M83:N83"/>
    <mergeCell ref="B84:H84"/>
    <mergeCell ref="I84:J84"/>
    <mergeCell ref="K84:L84"/>
    <mergeCell ref="M84:N84"/>
    <mergeCell ref="B81:H81"/>
    <mergeCell ref="I81:J81"/>
    <mergeCell ref="K81:L81"/>
    <mergeCell ref="M81:N81"/>
    <mergeCell ref="B82:H82"/>
    <mergeCell ref="I82:J82"/>
    <mergeCell ref="K82:L82"/>
    <mergeCell ref="M82:N82"/>
    <mergeCell ref="B79:H79"/>
    <mergeCell ref="I79:J79"/>
    <mergeCell ref="K79:L79"/>
    <mergeCell ref="M79:N79"/>
    <mergeCell ref="B80:H80"/>
    <mergeCell ref="I80:J80"/>
    <mergeCell ref="K80:L80"/>
    <mergeCell ref="M80:N80"/>
    <mergeCell ref="B77:H77"/>
    <mergeCell ref="I77:J77"/>
    <mergeCell ref="K77:L77"/>
    <mergeCell ref="M77:N77"/>
    <mergeCell ref="B78:H78"/>
    <mergeCell ref="I78:J78"/>
    <mergeCell ref="K78:L78"/>
    <mergeCell ref="M78:N78"/>
    <mergeCell ref="B75:H75"/>
    <mergeCell ref="I75:J75"/>
    <mergeCell ref="K75:L75"/>
    <mergeCell ref="M75:N75"/>
    <mergeCell ref="B76:H76"/>
    <mergeCell ref="I76:J76"/>
    <mergeCell ref="K76:L76"/>
    <mergeCell ref="M76:N76"/>
    <mergeCell ref="B73:H73"/>
    <mergeCell ref="I73:J73"/>
    <mergeCell ref="K73:L73"/>
    <mergeCell ref="M73:N73"/>
    <mergeCell ref="B74:H74"/>
    <mergeCell ref="I74:J74"/>
    <mergeCell ref="K74:L74"/>
    <mergeCell ref="M74:N74"/>
    <mergeCell ref="B71:H71"/>
    <mergeCell ref="I71:J71"/>
    <mergeCell ref="K71:L71"/>
    <mergeCell ref="M71:N71"/>
    <mergeCell ref="B72:H72"/>
    <mergeCell ref="I72:J72"/>
    <mergeCell ref="K72:L72"/>
    <mergeCell ref="M72:N72"/>
    <mergeCell ref="B69:H69"/>
    <mergeCell ref="I69:J69"/>
    <mergeCell ref="K69:L69"/>
    <mergeCell ref="M69:N69"/>
    <mergeCell ref="B70:H70"/>
    <mergeCell ref="I70:J70"/>
    <mergeCell ref="K70:L70"/>
    <mergeCell ref="M70:N70"/>
    <mergeCell ref="B66:H66"/>
    <mergeCell ref="I66:J66"/>
    <mergeCell ref="K66:L66"/>
    <mergeCell ref="M66:N66"/>
    <mergeCell ref="B68:H68"/>
    <mergeCell ref="I68:J68"/>
    <mergeCell ref="K68:L68"/>
    <mergeCell ref="M68:N68"/>
    <mergeCell ref="B64:H64"/>
    <mergeCell ref="I64:J64"/>
    <mergeCell ref="K64:L64"/>
    <mergeCell ref="M64:N64"/>
    <mergeCell ref="B65:H65"/>
    <mergeCell ref="I65:J65"/>
    <mergeCell ref="K65:L65"/>
    <mergeCell ref="M65:N65"/>
    <mergeCell ref="B62:H62"/>
    <mergeCell ref="I62:J62"/>
    <mergeCell ref="K62:L62"/>
    <mergeCell ref="M62:N62"/>
    <mergeCell ref="B63:H63"/>
    <mergeCell ref="I63:J63"/>
    <mergeCell ref="K63:L63"/>
    <mergeCell ref="M63:N63"/>
    <mergeCell ref="B60:H60"/>
    <mergeCell ref="I60:J60"/>
    <mergeCell ref="K60:L60"/>
    <mergeCell ref="M60:N60"/>
    <mergeCell ref="B61:H61"/>
    <mergeCell ref="I61:J61"/>
    <mergeCell ref="K61:L61"/>
    <mergeCell ref="M61:N61"/>
    <mergeCell ref="B58:H58"/>
    <mergeCell ref="I58:J58"/>
    <mergeCell ref="K58:L58"/>
    <mergeCell ref="M58:N58"/>
    <mergeCell ref="B59:H59"/>
    <mergeCell ref="I59:J59"/>
    <mergeCell ref="K59:L59"/>
    <mergeCell ref="M59:N59"/>
    <mergeCell ref="B56:H56"/>
    <mergeCell ref="I56:J56"/>
    <mergeCell ref="K56:L56"/>
    <mergeCell ref="M56:N56"/>
    <mergeCell ref="B57:H57"/>
    <mergeCell ref="I57:J57"/>
    <mergeCell ref="K57:L57"/>
    <mergeCell ref="M57:N57"/>
    <mergeCell ref="B54:H54"/>
    <mergeCell ref="I54:J54"/>
    <mergeCell ref="K54:L54"/>
    <mergeCell ref="M54:N54"/>
    <mergeCell ref="B55:H55"/>
    <mergeCell ref="I55:J55"/>
    <mergeCell ref="K55:L55"/>
    <mergeCell ref="M55:N55"/>
    <mergeCell ref="B52:H52"/>
    <mergeCell ref="I52:J52"/>
    <mergeCell ref="K52:L52"/>
    <mergeCell ref="M52:N52"/>
    <mergeCell ref="B53:H53"/>
    <mergeCell ref="I53:J53"/>
    <mergeCell ref="K53:L53"/>
    <mergeCell ref="M53:N53"/>
    <mergeCell ref="B50:H50"/>
    <mergeCell ref="I50:J50"/>
    <mergeCell ref="K50:L50"/>
    <mergeCell ref="M50:N50"/>
    <mergeCell ref="B51:H51"/>
    <mergeCell ref="I51:J51"/>
    <mergeCell ref="K51:L51"/>
    <mergeCell ref="M51:N51"/>
    <mergeCell ref="B48:H48"/>
    <mergeCell ref="I48:J48"/>
    <mergeCell ref="K48:L48"/>
    <mergeCell ref="M48:N48"/>
    <mergeCell ref="B49:H49"/>
    <mergeCell ref="I49:J49"/>
    <mergeCell ref="K49:L49"/>
    <mergeCell ref="M49:N49"/>
    <mergeCell ref="B46:H46"/>
    <mergeCell ref="I46:J46"/>
    <mergeCell ref="K46:L46"/>
    <mergeCell ref="M46:N46"/>
    <mergeCell ref="B47:H47"/>
    <mergeCell ref="I47:J47"/>
    <mergeCell ref="K47:L47"/>
    <mergeCell ref="M47:N47"/>
    <mergeCell ref="B44:H44"/>
    <mergeCell ref="I44:J44"/>
    <mergeCell ref="K44:L44"/>
    <mergeCell ref="M44:N44"/>
    <mergeCell ref="B45:H45"/>
    <mergeCell ref="I45:J45"/>
    <mergeCell ref="K45:L45"/>
    <mergeCell ref="M45:N45"/>
    <mergeCell ref="B42:H42"/>
    <mergeCell ref="I42:J42"/>
    <mergeCell ref="K42:L42"/>
    <mergeCell ref="M42:N42"/>
    <mergeCell ref="B43:H43"/>
    <mergeCell ref="I43:J43"/>
    <mergeCell ref="K43:L43"/>
    <mergeCell ref="M43:N43"/>
    <mergeCell ref="B40:H40"/>
    <mergeCell ref="I40:J40"/>
    <mergeCell ref="K40:L40"/>
    <mergeCell ref="M40:N40"/>
    <mergeCell ref="B41:H41"/>
    <mergeCell ref="I41:J41"/>
    <mergeCell ref="K41:L41"/>
    <mergeCell ref="M41:N41"/>
    <mergeCell ref="B38:H38"/>
    <mergeCell ref="I38:J38"/>
    <mergeCell ref="K38:L38"/>
    <mergeCell ref="M38:N38"/>
    <mergeCell ref="B39:H39"/>
    <mergeCell ref="I39:J39"/>
    <mergeCell ref="K39:L39"/>
    <mergeCell ref="M39:N39"/>
    <mergeCell ref="B36:H36"/>
    <mergeCell ref="I36:J36"/>
    <mergeCell ref="K36:L36"/>
    <mergeCell ref="M36:N36"/>
    <mergeCell ref="B37:H37"/>
    <mergeCell ref="I37:J37"/>
    <mergeCell ref="K37:L37"/>
    <mergeCell ref="M37:N37"/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E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6:H6"/>
    <mergeCell ref="I6:J6"/>
    <mergeCell ref="K6:L6"/>
    <mergeCell ref="M6:N6"/>
    <mergeCell ref="B7:H7"/>
    <mergeCell ref="I7:J7"/>
    <mergeCell ref="K7:L7"/>
    <mergeCell ref="M7:N7"/>
    <mergeCell ref="A1:N1"/>
    <mergeCell ref="A2:M2"/>
    <mergeCell ref="A3:M3"/>
    <mergeCell ref="I4:J4"/>
    <mergeCell ref="B5:H5"/>
    <mergeCell ref="I5:J5"/>
    <mergeCell ref="K5:L5"/>
    <mergeCell ref="M5:N5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8">
      <selection activeCell="M58" sqref="M58:N58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85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835.1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29562.54</v>
      </c>
      <c r="L7" s="22"/>
      <c r="M7" s="22">
        <f>M8+M9+M10+M11+M12+M13+M14+M15+M16+M17+M18+M19+M20</f>
        <v>2.95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4208.904</v>
      </c>
      <c r="L8" s="25"/>
      <c r="M8" s="26">
        <v>0.42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4208.904</v>
      </c>
      <c r="L9" s="25"/>
      <c r="M9" s="26">
        <v>0.42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4208.904</v>
      </c>
      <c r="L10" s="25"/>
      <c r="M10" s="26">
        <v>0.42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4208.904</v>
      </c>
      <c r="L11" s="25"/>
      <c r="M11" s="26">
        <v>0.42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5912.508</v>
      </c>
      <c r="L14" s="25"/>
      <c r="M14" s="26">
        <v>0.59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2304.876</v>
      </c>
      <c r="L15" s="25"/>
      <c r="M15" s="26">
        <v>0.23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501.0600000000001</v>
      </c>
      <c r="L16" s="25"/>
      <c r="M16" s="26">
        <v>0.05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1002.1200000000002</v>
      </c>
      <c r="L17" s="25"/>
      <c r="M17" s="26">
        <v>0.1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1002.1200000000002</v>
      </c>
      <c r="L18" s="25"/>
      <c r="M18" s="26">
        <v>0.1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1002.1200000000002</v>
      </c>
      <c r="L19" s="25"/>
      <c r="M19" s="26">
        <v>0.1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1002.1200000000002</v>
      </c>
      <c r="L20" s="25"/>
      <c r="M20" s="26">
        <v>0.1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24050.88</v>
      </c>
      <c r="L21" s="22"/>
      <c r="M21" s="22">
        <f>M22+M23+M24+M25+M26+M27+M28+M29</f>
        <v>2.4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24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0</v>
      </c>
      <c r="L24" s="25"/>
      <c r="M24" s="26"/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8518.02</v>
      </c>
      <c r="L26" s="25"/>
      <c r="M26" s="26">
        <v>0.85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11424.168</v>
      </c>
      <c r="L27" s="25"/>
      <c r="M27" s="26">
        <v>1.14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4108.692</v>
      </c>
      <c r="L28" s="25"/>
      <c r="M28" s="26">
        <v>0.41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29061.480000000003</v>
      </c>
      <c r="L36" s="34"/>
      <c r="M36" s="34">
        <f>M37+M38+M39+M40+M41+M42+M43</f>
        <v>2.9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1503.1799999999998</v>
      </c>
      <c r="L37" s="25"/>
      <c r="M37" s="25">
        <v>0.15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3407.208</v>
      </c>
      <c r="L38" s="25"/>
      <c r="M38" s="25">
        <v>0.34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11925.228</v>
      </c>
      <c r="L39" s="25"/>
      <c r="M39" s="25">
        <v>1.19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3006.3599999999997</v>
      </c>
      <c r="L40" s="25"/>
      <c r="M40" s="25">
        <v>0.3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5010.6</v>
      </c>
      <c r="L41" s="25"/>
      <c r="M41" s="25">
        <v>0.5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3006.3599999999997</v>
      </c>
      <c r="L42" s="25"/>
      <c r="M42" s="25">
        <v>0.3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1202.544</v>
      </c>
      <c r="L43" s="25"/>
      <c r="M43" s="25">
        <v>0.12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9219.504</v>
      </c>
      <c r="L45" s="34"/>
      <c r="M45" s="34">
        <f>M46+M47+M48+M49+M50</f>
        <v>0.9199999999999999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2004.2400000000005</v>
      </c>
      <c r="L46" s="25"/>
      <c r="M46" s="25">
        <v>0.2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5010.6</v>
      </c>
      <c r="L47" s="25"/>
      <c r="M47" s="25">
        <v>0.5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1002.1200000000002</v>
      </c>
      <c r="L48" s="25"/>
      <c r="M48" s="25">
        <v>0.1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1202.544</v>
      </c>
      <c r="L50" s="25"/>
      <c r="M50" s="25">
        <v>0.12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11724.804</v>
      </c>
      <c r="L51" s="36"/>
      <c r="M51" s="34">
        <f>M52+M53</f>
        <v>1.17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11724.804</v>
      </c>
      <c r="L52" s="35"/>
      <c r="M52" s="25">
        <v>1.17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17737.524</v>
      </c>
      <c r="L56" s="34"/>
      <c r="M56" s="37">
        <v>1.77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8918.868</v>
      </c>
      <c r="L57" s="34"/>
      <c r="M57" s="37">
        <v>0.89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130275.6</v>
      </c>
      <c r="L58" s="34"/>
      <c r="M58" s="34">
        <f>M57+M56+M55+M54+M51+M45+M36+M30+M21+M7</f>
        <v>13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130275.6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 t="s">
        <v>74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B95:H95"/>
    <mergeCell ref="I95:J95"/>
    <mergeCell ref="K95:L95"/>
    <mergeCell ref="M95:N95"/>
    <mergeCell ref="B96:H96"/>
    <mergeCell ref="I96:J96"/>
    <mergeCell ref="K96:L96"/>
    <mergeCell ref="M96:N96"/>
    <mergeCell ref="B93:H93"/>
    <mergeCell ref="I93:J93"/>
    <mergeCell ref="K93:L93"/>
    <mergeCell ref="M93:N93"/>
    <mergeCell ref="B94:H94"/>
    <mergeCell ref="I94:J94"/>
    <mergeCell ref="K94:L94"/>
    <mergeCell ref="M94:N94"/>
    <mergeCell ref="B91:H91"/>
    <mergeCell ref="I91:J91"/>
    <mergeCell ref="K91:L91"/>
    <mergeCell ref="M91:N91"/>
    <mergeCell ref="B92:H92"/>
    <mergeCell ref="I92:J92"/>
    <mergeCell ref="K92:L92"/>
    <mergeCell ref="M92:N92"/>
    <mergeCell ref="B89:H89"/>
    <mergeCell ref="I89:J89"/>
    <mergeCell ref="K89:L89"/>
    <mergeCell ref="M89:N89"/>
    <mergeCell ref="B90:H90"/>
    <mergeCell ref="I90:J90"/>
    <mergeCell ref="K90:L90"/>
    <mergeCell ref="M90:N90"/>
    <mergeCell ref="B87:H87"/>
    <mergeCell ref="I87:J87"/>
    <mergeCell ref="K87:L87"/>
    <mergeCell ref="M87:N87"/>
    <mergeCell ref="B88:H88"/>
    <mergeCell ref="I88:J88"/>
    <mergeCell ref="K88:L88"/>
    <mergeCell ref="M88:N88"/>
    <mergeCell ref="B85:H85"/>
    <mergeCell ref="I85:J85"/>
    <mergeCell ref="K85:L85"/>
    <mergeCell ref="M85:N85"/>
    <mergeCell ref="B86:H86"/>
    <mergeCell ref="I86:J86"/>
    <mergeCell ref="K86:L86"/>
    <mergeCell ref="M86:N86"/>
    <mergeCell ref="B83:H83"/>
    <mergeCell ref="I83:J83"/>
    <mergeCell ref="K83:L83"/>
    <mergeCell ref="M83:N83"/>
    <mergeCell ref="B84:H84"/>
    <mergeCell ref="I84:J84"/>
    <mergeCell ref="K84:L84"/>
    <mergeCell ref="M84:N84"/>
    <mergeCell ref="B81:H81"/>
    <mergeCell ref="I81:J81"/>
    <mergeCell ref="K81:L81"/>
    <mergeCell ref="M81:N81"/>
    <mergeCell ref="B82:H82"/>
    <mergeCell ref="I82:J82"/>
    <mergeCell ref="K82:L82"/>
    <mergeCell ref="M82:N82"/>
    <mergeCell ref="B79:H79"/>
    <mergeCell ref="I79:J79"/>
    <mergeCell ref="K79:L79"/>
    <mergeCell ref="M79:N79"/>
    <mergeCell ref="B80:H80"/>
    <mergeCell ref="I80:J80"/>
    <mergeCell ref="K80:L80"/>
    <mergeCell ref="M80:N80"/>
    <mergeCell ref="B77:H77"/>
    <mergeCell ref="I77:J77"/>
    <mergeCell ref="K77:L77"/>
    <mergeCell ref="M77:N77"/>
    <mergeCell ref="B78:H78"/>
    <mergeCell ref="I78:J78"/>
    <mergeCell ref="K78:L78"/>
    <mergeCell ref="M78:N78"/>
    <mergeCell ref="B75:H75"/>
    <mergeCell ref="I75:J75"/>
    <mergeCell ref="K75:L75"/>
    <mergeCell ref="M75:N75"/>
    <mergeCell ref="B76:H76"/>
    <mergeCell ref="I76:J76"/>
    <mergeCell ref="K76:L76"/>
    <mergeCell ref="M76:N76"/>
    <mergeCell ref="B73:H73"/>
    <mergeCell ref="I73:J73"/>
    <mergeCell ref="K73:L73"/>
    <mergeCell ref="M73:N73"/>
    <mergeCell ref="B74:H74"/>
    <mergeCell ref="I74:J74"/>
    <mergeCell ref="K74:L74"/>
    <mergeCell ref="M74:N74"/>
    <mergeCell ref="B71:H71"/>
    <mergeCell ref="I71:J71"/>
    <mergeCell ref="K71:L71"/>
    <mergeCell ref="M71:N71"/>
    <mergeCell ref="B72:H72"/>
    <mergeCell ref="I72:J72"/>
    <mergeCell ref="K72:L72"/>
    <mergeCell ref="M72:N72"/>
    <mergeCell ref="B69:H69"/>
    <mergeCell ref="I69:J69"/>
    <mergeCell ref="K69:L69"/>
    <mergeCell ref="M69:N69"/>
    <mergeCell ref="B70:H70"/>
    <mergeCell ref="I70:J70"/>
    <mergeCell ref="K70:L70"/>
    <mergeCell ref="M70:N70"/>
    <mergeCell ref="B66:H66"/>
    <mergeCell ref="I66:J66"/>
    <mergeCell ref="K66:L66"/>
    <mergeCell ref="M66:N66"/>
    <mergeCell ref="B68:H68"/>
    <mergeCell ref="I68:J68"/>
    <mergeCell ref="K68:L68"/>
    <mergeCell ref="M68:N68"/>
    <mergeCell ref="B64:H64"/>
    <mergeCell ref="I64:J64"/>
    <mergeCell ref="K64:L64"/>
    <mergeCell ref="M64:N64"/>
    <mergeCell ref="B65:H65"/>
    <mergeCell ref="I65:J65"/>
    <mergeCell ref="K65:L65"/>
    <mergeCell ref="M65:N65"/>
    <mergeCell ref="B62:H62"/>
    <mergeCell ref="I62:J62"/>
    <mergeCell ref="K62:L62"/>
    <mergeCell ref="M62:N62"/>
    <mergeCell ref="B63:H63"/>
    <mergeCell ref="I63:J63"/>
    <mergeCell ref="K63:L63"/>
    <mergeCell ref="M63:N63"/>
    <mergeCell ref="B60:H60"/>
    <mergeCell ref="I60:J60"/>
    <mergeCell ref="K60:L60"/>
    <mergeCell ref="M60:N60"/>
    <mergeCell ref="B61:H61"/>
    <mergeCell ref="I61:J61"/>
    <mergeCell ref="K61:L61"/>
    <mergeCell ref="M61:N61"/>
    <mergeCell ref="B58:H58"/>
    <mergeCell ref="I58:J58"/>
    <mergeCell ref="K58:L58"/>
    <mergeCell ref="M58:N58"/>
    <mergeCell ref="B59:H59"/>
    <mergeCell ref="I59:J59"/>
    <mergeCell ref="K59:L59"/>
    <mergeCell ref="M59:N59"/>
    <mergeCell ref="B56:H56"/>
    <mergeCell ref="I56:J56"/>
    <mergeCell ref="K56:L56"/>
    <mergeCell ref="M56:N56"/>
    <mergeCell ref="B57:H57"/>
    <mergeCell ref="I57:J57"/>
    <mergeCell ref="K57:L57"/>
    <mergeCell ref="M57:N57"/>
    <mergeCell ref="B54:H54"/>
    <mergeCell ref="I54:J54"/>
    <mergeCell ref="K54:L54"/>
    <mergeCell ref="M54:N54"/>
    <mergeCell ref="B55:H55"/>
    <mergeCell ref="I55:J55"/>
    <mergeCell ref="K55:L55"/>
    <mergeCell ref="M55:N55"/>
    <mergeCell ref="B52:H52"/>
    <mergeCell ref="I52:J52"/>
    <mergeCell ref="K52:L52"/>
    <mergeCell ref="M52:N52"/>
    <mergeCell ref="B53:H53"/>
    <mergeCell ref="I53:J53"/>
    <mergeCell ref="K53:L53"/>
    <mergeCell ref="M53:N53"/>
    <mergeCell ref="B50:H50"/>
    <mergeCell ref="I50:J50"/>
    <mergeCell ref="K50:L50"/>
    <mergeCell ref="M50:N50"/>
    <mergeCell ref="B51:H51"/>
    <mergeCell ref="I51:J51"/>
    <mergeCell ref="K51:L51"/>
    <mergeCell ref="M51:N51"/>
    <mergeCell ref="B48:H48"/>
    <mergeCell ref="I48:J48"/>
    <mergeCell ref="K48:L48"/>
    <mergeCell ref="M48:N48"/>
    <mergeCell ref="B49:H49"/>
    <mergeCell ref="I49:J49"/>
    <mergeCell ref="K49:L49"/>
    <mergeCell ref="M49:N49"/>
    <mergeCell ref="B46:H46"/>
    <mergeCell ref="I46:J46"/>
    <mergeCell ref="K46:L46"/>
    <mergeCell ref="M46:N46"/>
    <mergeCell ref="B47:H47"/>
    <mergeCell ref="I47:J47"/>
    <mergeCell ref="K47:L47"/>
    <mergeCell ref="M47:N47"/>
    <mergeCell ref="B44:H44"/>
    <mergeCell ref="I44:J44"/>
    <mergeCell ref="K44:L44"/>
    <mergeCell ref="M44:N44"/>
    <mergeCell ref="B45:H45"/>
    <mergeCell ref="I45:J45"/>
    <mergeCell ref="K45:L45"/>
    <mergeCell ref="M45:N45"/>
    <mergeCell ref="B42:H42"/>
    <mergeCell ref="I42:J42"/>
    <mergeCell ref="K42:L42"/>
    <mergeCell ref="M42:N42"/>
    <mergeCell ref="B43:H43"/>
    <mergeCell ref="I43:J43"/>
    <mergeCell ref="K43:L43"/>
    <mergeCell ref="M43:N43"/>
    <mergeCell ref="B40:H40"/>
    <mergeCell ref="I40:J40"/>
    <mergeCell ref="K40:L40"/>
    <mergeCell ref="M40:N40"/>
    <mergeCell ref="B41:H41"/>
    <mergeCell ref="I41:J41"/>
    <mergeCell ref="K41:L41"/>
    <mergeCell ref="M41:N41"/>
    <mergeCell ref="B38:H38"/>
    <mergeCell ref="I38:J38"/>
    <mergeCell ref="K38:L38"/>
    <mergeCell ref="M38:N38"/>
    <mergeCell ref="B39:H39"/>
    <mergeCell ref="I39:J39"/>
    <mergeCell ref="K39:L39"/>
    <mergeCell ref="M39:N39"/>
    <mergeCell ref="B36:H36"/>
    <mergeCell ref="I36:J36"/>
    <mergeCell ref="K36:L36"/>
    <mergeCell ref="M36:N36"/>
    <mergeCell ref="B37:H37"/>
    <mergeCell ref="I37:J37"/>
    <mergeCell ref="K37:L37"/>
    <mergeCell ref="M37:N37"/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E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6:H6"/>
    <mergeCell ref="I6:J6"/>
    <mergeCell ref="K6:L6"/>
    <mergeCell ref="M6:N6"/>
    <mergeCell ref="B7:H7"/>
    <mergeCell ref="I7:J7"/>
    <mergeCell ref="K7:L7"/>
    <mergeCell ref="M7:N7"/>
    <mergeCell ref="A1:N1"/>
    <mergeCell ref="A2:M2"/>
    <mergeCell ref="A3:M3"/>
    <mergeCell ref="I4:J4"/>
    <mergeCell ref="B5:H5"/>
    <mergeCell ref="I5:J5"/>
    <mergeCell ref="K5:L5"/>
    <mergeCell ref="M5:N5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8">
      <selection activeCell="M58" sqref="M58:N58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847.8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30012.12</v>
      </c>
      <c r="L7" s="22"/>
      <c r="M7" s="22">
        <f>M8+M9+M10+M11+M12+M13+M14+M15+M16+M17+M18+M19+M20</f>
        <v>2.95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4272.911999999999</v>
      </c>
      <c r="L8" s="25"/>
      <c r="M8" s="26">
        <v>0.42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4272.911999999999</v>
      </c>
      <c r="L9" s="25"/>
      <c r="M9" s="26">
        <v>0.42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4272.911999999999</v>
      </c>
      <c r="L10" s="25"/>
      <c r="M10" s="26">
        <v>0.42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4272.911999999999</v>
      </c>
      <c r="L11" s="25"/>
      <c r="M11" s="26">
        <v>0.42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6002.424</v>
      </c>
      <c r="L14" s="25"/>
      <c r="M14" s="26">
        <v>0.59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2339.928</v>
      </c>
      <c r="L15" s="25"/>
      <c r="M15" s="26">
        <v>0.23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508.68000000000006</v>
      </c>
      <c r="L16" s="25"/>
      <c r="M16" s="26">
        <v>0.05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1017.3600000000001</v>
      </c>
      <c r="L17" s="25"/>
      <c r="M17" s="26">
        <v>0.1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1017.3600000000001</v>
      </c>
      <c r="L18" s="25"/>
      <c r="M18" s="26">
        <v>0.1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1017.3600000000001</v>
      </c>
      <c r="L19" s="25"/>
      <c r="M19" s="26">
        <v>0.1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1017.3600000000001</v>
      </c>
      <c r="L20" s="25"/>
      <c r="M20" s="26">
        <v>0.1</v>
      </c>
      <c r="N20" s="26"/>
      <c r="O20" s="14"/>
    </row>
    <row r="21" spans="1:15" ht="27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24416.64</v>
      </c>
      <c r="L21" s="22"/>
      <c r="M21" s="22">
        <f>M22+M23+M24+M25+M26+M27+M28+M29</f>
        <v>2.4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24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0</v>
      </c>
      <c r="L24" s="25"/>
      <c r="M24" s="26"/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8647.56</v>
      </c>
      <c r="L26" s="25"/>
      <c r="M26" s="26">
        <v>0.85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11597.903999999999</v>
      </c>
      <c r="L27" s="25"/>
      <c r="M27" s="26">
        <v>1.14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4171.1759999999995</v>
      </c>
      <c r="L28" s="25"/>
      <c r="M28" s="26">
        <v>0.41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29503.43999999999</v>
      </c>
      <c r="L36" s="34"/>
      <c r="M36" s="34">
        <f>M37+M38+M39+M40+M41+M42+M43</f>
        <v>2.9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1526.0399999999997</v>
      </c>
      <c r="L37" s="25"/>
      <c r="M37" s="25">
        <v>0.15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3459.024</v>
      </c>
      <c r="L38" s="25"/>
      <c r="M38" s="25">
        <v>0.34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12106.583999999999</v>
      </c>
      <c r="L39" s="25"/>
      <c r="M39" s="25">
        <v>1.19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3052.0799999999995</v>
      </c>
      <c r="L40" s="25"/>
      <c r="M40" s="25">
        <v>0.3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5086.799999999999</v>
      </c>
      <c r="L41" s="25"/>
      <c r="M41" s="25">
        <v>0.5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3052.0799999999995</v>
      </c>
      <c r="L42" s="25"/>
      <c r="M42" s="25">
        <v>0.3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1220.8319999999999</v>
      </c>
      <c r="L43" s="25"/>
      <c r="M43" s="25">
        <v>0.12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9359.712</v>
      </c>
      <c r="L45" s="34"/>
      <c r="M45" s="34">
        <f>M46+M47+M48+M49+M50</f>
        <v>0.9199999999999999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2034.7200000000003</v>
      </c>
      <c r="L46" s="25"/>
      <c r="M46" s="25">
        <v>0.2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5086.799999999999</v>
      </c>
      <c r="L47" s="25"/>
      <c r="M47" s="25">
        <v>0.5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1017.3600000000001</v>
      </c>
      <c r="L48" s="25"/>
      <c r="M48" s="25">
        <v>0.1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1220.8319999999999</v>
      </c>
      <c r="L50" s="25"/>
      <c r="M50" s="25">
        <v>0.12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11903.112</v>
      </c>
      <c r="L51" s="36"/>
      <c r="M51" s="34">
        <f>M52+M53</f>
        <v>1.17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11903.112</v>
      </c>
      <c r="L52" s="35"/>
      <c r="M52" s="25">
        <v>1.17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18007.272</v>
      </c>
      <c r="L56" s="34"/>
      <c r="M56" s="37">
        <v>1.77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9054.503999999999</v>
      </c>
      <c r="L57" s="34"/>
      <c r="M57" s="37">
        <v>0.89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132256.8</v>
      </c>
      <c r="L58" s="34"/>
      <c r="M58" s="34">
        <f>M57+M56+M55+M54+M51+M45+M36+M30+M21+M7</f>
        <v>13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132256.8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 t="s">
        <v>74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B95:H95"/>
    <mergeCell ref="I95:J95"/>
    <mergeCell ref="K95:L95"/>
    <mergeCell ref="M95:N95"/>
    <mergeCell ref="B96:H96"/>
    <mergeCell ref="I96:J96"/>
    <mergeCell ref="K96:L96"/>
    <mergeCell ref="M96:N96"/>
    <mergeCell ref="B93:H93"/>
    <mergeCell ref="I93:J93"/>
    <mergeCell ref="K93:L93"/>
    <mergeCell ref="M93:N93"/>
    <mergeCell ref="B94:H94"/>
    <mergeCell ref="I94:J94"/>
    <mergeCell ref="K94:L94"/>
    <mergeCell ref="M94:N94"/>
    <mergeCell ref="B91:H91"/>
    <mergeCell ref="I91:J91"/>
    <mergeCell ref="K91:L91"/>
    <mergeCell ref="M91:N91"/>
    <mergeCell ref="B92:H92"/>
    <mergeCell ref="I92:J92"/>
    <mergeCell ref="K92:L92"/>
    <mergeCell ref="M92:N92"/>
    <mergeCell ref="B89:H89"/>
    <mergeCell ref="I89:J89"/>
    <mergeCell ref="K89:L89"/>
    <mergeCell ref="M89:N89"/>
    <mergeCell ref="B90:H90"/>
    <mergeCell ref="I90:J90"/>
    <mergeCell ref="K90:L90"/>
    <mergeCell ref="M90:N90"/>
    <mergeCell ref="B87:H87"/>
    <mergeCell ref="I87:J87"/>
    <mergeCell ref="K87:L87"/>
    <mergeCell ref="M87:N87"/>
    <mergeCell ref="B88:H88"/>
    <mergeCell ref="I88:J88"/>
    <mergeCell ref="K88:L88"/>
    <mergeCell ref="M88:N88"/>
    <mergeCell ref="B85:H85"/>
    <mergeCell ref="I85:J85"/>
    <mergeCell ref="K85:L85"/>
    <mergeCell ref="M85:N85"/>
    <mergeCell ref="B86:H86"/>
    <mergeCell ref="I86:J86"/>
    <mergeCell ref="K86:L86"/>
    <mergeCell ref="M86:N86"/>
    <mergeCell ref="B83:H83"/>
    <mergeCell ref="I83:J83"/>
    <mergeCell ref="K83:L83"/>
    <mergeCell ref="M83:N83"/>
    <mergeCell ref="B84:H84"/>
    <mergeCell ref="I84:J84"/>
    <mergeCell ref="K84:L84"/>
    <mergeCell ref="M84:N84"/>
    <mergeCell ref="B81:H81"/>
    <mergeCell ref="I81:J81"/>
    <mergeCell ref="K81:L81"/>
    <mergeCell ref="M81:N81"/>
    <mergeCell ref="B82:H82"/>
    <mergeCell ref="I82:J82"/>
    <mergeCell ref="K82:L82"/>
    <mergeCell ref="M82:N82"/>
    <mergeCell ref="B79:H79"/>
    <mergeCell ref="I79:J79"/>
    <mergeCell ref="K79:L79"/>
    <mergeCell ref="M79:N79"/>
    <mergeCell ref="B80:H80"/>
    <mergeCell ref="I80:J80"/>
    <mergeCell ref="K80:L80"/>
    <mergeCell ref="M80:N80"/>
    <mergeCell ref="B77:H77"/>
    <mergeCell ref="I77:J77"/>
    <mergeCell ref="K77:L77"/>
    <mergeCell ref="M77:N77"/>
    <mergeCell ref="B78:H78"/>
    <mergeCell ref="I78:J78"/>
    <mergeCell ref="K78:L78"/>
    <mergeCell ref="M78:N78"/>
    <mergeCell ref="B75:H75"/>
    <mergeCell ref="I75:J75"/>
    <mergeCell ref="K75:L75"/>
    <mergeCell ref="M75:N75"/>
    <mergeCell ref="B76:H76"/>
    <mergeCell ref="I76:J76"/>
    <mergeCell ref="K76:L76"/>
    <mergeCell ref="M76:N76"/>
    <mergeCell ref="B73:H73"/>
    <mergeCell ref="I73:J73"/>
    <mergeCell ref="K73:L73"/>
    <mergeCell ref="M73:N73"/>
    <mergeCell ref="B74:H74"/>
    <mergeCell ref="I74:J74"/>
    <mergeCell ref="K74:L74"/>
    <mergeCell ref="M74:N74"/>
    <mergeCell ref="B71:H71"/>
    <mergeCell ref="I71:J71"/>
    <mergeCell ref="K71:L71"/>
    <mergeCell ref="M71:N71"/>
    <mergeCell ref="B72:H72"/>
    <mergeCell ref="I72:J72"/>
    <mergeCell ref="K72:L72"/>
    <mergeCell ref="M72:N72"/>
    <mergeCell ref="B69:H69"/>
    <mergeCell ref="I69:J69"/>
    <mergeCell ref="K69:L69"/>
    <mergeCell ref="M69:N69"/>
    <mergeCell ref="B70:H70"/>
    <mergeCell ref="I70:J70"/>
    <mergeCell ref="K70:L70"/>
    <mergeCell ref="M70:N70"/>
    <mergeCell ref="B66:H66"/>
    <mergeCell ref="I66:J66"/>
    <mergeCell ref="K66:L66"/>
    <mergeCell ref="M66:N66"/>
    <mergeCell ref="B68:H68"/>
    <mergeCell ref="I68:J68"/>
    <mergeCell ref="K68:L68"/>
    <mergeCell ref="M68:N68"/>
    <mergeCell ref="B64:H64"/>
    <mergeCell ref="I64:J64"/>
    <mergeCell ref="K64:L64"/>
    <mergeCell ref="M64:N64"/>
    <mergeCell ref="B65:H65"/>
    <mergeCell ref="I65:J65"/>
    <mergeCell ref="K65:L65"/>
    <mergeCell ref="M65:N65"/>
    <mergeCell ref="B62:H62"/>
    <mergeCell ref="I62:J62"/>
    <mergeCell ref="K62:L62"/>
    <mergeCell ref="M62:N62"/>
    <mergeCell ref="B63:H63"/>
    <mergeCell ref="I63:J63"/>
    <mergeCell ref="K63:L63"/>
    <mergeCell ref="M63:N63"/>
    <mergeCell ref="B60:H60"/>
    <mergeCell ref="I60:J60"/>
    <mergeCell ref="K60:L60"/>
    <mergeCell ref="M60:N60"/>
    <mergeCell ref="B61:H61"/>
    <mergeCell ref="I61:J61"/>
    <mergeCell ref="K61:L61"/>
    <mergeCell ref="M61:N61"/>
    <mergeCell ref="B58:H58"/>
    <mergeCell ref="I58:J58"/>
    <mergeCell ref="K58:L58"/>
    <mergeCell ref="M58:N58"/>
    <mergeCell ref="B59:H59"/>
    <mergeCell ref="I59:J59"/>
    <mergeCell ref="K59:L59"/>
    <mergeCell ref="M59:N59"/>
    <mergeCell ref="B56:H56"/>
    <mergeCell ref="I56:J56"/>
    <mergeCell ref="K56:L56"/>
    <mergeCell ref="M56:N56"/>
    <mergeCell ref="B57:H57"/>
    <mergeCell ref="I57:J57"/>
    <mergeCell ref="K57:L57"/>
    <mergeCell ref="M57:N57"/>
    <mergeCell ref="B54:H54"/>
    <mergeCell ref="I54:J54"/>
    <mergeCell ref="K54:L54"/>
    <mergeCell ref="M54:N54"/>
    <mergeCell ref="B55:H55"/>
    <mergeCell ref="I55:J55"/>
    <mergeCell ref="K55:L55"/>
    <mergeCell ref="M55:N55"/>
    <mergeCell ref="B52:H52"/>
    <mergeCell ref="I52:J52"/>
    <mergeCell ref="K52:L52"/>
    <mergeCell ref="M52:N52"/>
    <mergeCell ref="B53:H53"/>
    <mergeCell ref="I53:J53"/>
    <mergeCell ref="K53:L53"/>
    <mergeCell ref="M53:N53"/>
    <mergeCell ref="B50:H50"/>
    <mergeCell ref="I50:J50"/>
    <mergeCell ref="K50:L50"/>
    <mergeCell ref="M50:N50"/>
    <mergeCell ref="B51:H51"/>
    <mergeCell ref="I51:J51"/>
    <mergeCell ref="K51:L51"/>
    <mergeCell ref="M51:N51"/>
    <mergeCell ref="B48:H48"/>
    <mergeCell ref="I48:J48"/>
    <mergeCell ref="K48:L48"/>
    <mergeCell ref="M48:N48"/>
    <mergeCell ref="B49:H49"/>
    <mergeCell ref="I49:J49"/>
    <mergeCell ref="K49:L49"/>
    <mergeCell ref="M49:N49"/>
    <mergeCell ref="B46:H46"/>
    <mergeCell ref="I46:J46"/>
    <mergeCell ref="K46:L46"/>
    <mergeCell ref="M46:N46"/>
    <mergeCell ref="B47:H47"/>
    <mergeCell ref="I47:J47"/>
    <mergeCell ref="K47:L47"/>
    <mergeCell ref="M47:N47"/>
    <mergeCell ref="B44:H44"/>
    <mergeCell ref="I44:J44"/>
    <mergeCell ref="K44:L44"/>
    <mergeCell ref="M44:N44"/>
    <mergeCell ref="B45:H45"/>
    <mergeCell ref="I45:J45"/>
    <mergeCell ref="K45:L45"/>
    <mergeCell ref="M45:N45"/>
    <mergeCell ref="B42:H42"/>
    <mergeCell ref="I42:J42"/>
    <mergeCell ref="K42:L42"/>
    <mergeCell ref="M42:N42"/>
    <mergeCell ref="B43:H43"/>
    <mergeCell ref="I43:J43"/>
    <mergeCell ref="K43:L43"/>
    <mergeCell ref="M43:N43"/>
    <mergeCell ref="B40:H40"/>
    <mergeCell ref="I40:J40"/>
    <mergeCell ref="K40:L40"/>
    <mergeCell ref="M40:N40"/>
    <mergeCell ref="B41:H41"/>
    <mergeCell ref="I41:J41"/>
    <mergeCell ref="K41:L41"/>
    <mergeCell ref="M41:N41"/>
    <mergeCell ref="B38:H38"/>
    <mergeCell ref="I38:J38"/>
    <mergeCell ref="K38:L38"/>
    <mergeCell ref="M38:N38"/>
    <mergeCell ref="B39:H39"/>
    <mergeCell ref="I39:J39"/>
    <mergeCell ref="K39:L39"/>
    <mergeCell ref="M39:N39"/>
    <mergeCell ref="B36:H36"/>
    <mergeCell ref="I36:J36"/>
    <mergeCell ref="K36:L36"/>
    <mergeCell ref="M36:N36"/>
    <mergeCell ref="B37:H37"/>
    <mergeCell ref="I37:J37"/>
    <mergeCell ref="K37:L37"/>
    <mergeCell ref="M37:N37"/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E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6:H6"/>
    <mergeCell ref="I6:J6"/>
    <mergeCell ref="K6:L6"/>
    <mergeCell ref="M6:N6"/>
    <mergeCell ref="B7:H7"/>
    <mergeCell ref="I7:J7"/>
    <mergeCell ref="K7:L7"/>
    <mergeCell ref="M7:N7"/>
    <mergeCell ref="A1:N1"/>
    <mergeCell ref="A2:M2"/>
    <mergeCell ref="A3:M3"/>
    <mergeCell ref="I4:J4"/>
    <mergeCell ref="B5:H5"/>
    <mergeCell ref="I5:J5"/>
    <mergeCell ref="K5:L5"/>
    <mergeCell ref="M5:N5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6"/>
  <sheetViews>
    <sheetView view="pageLayout" zoomScale="90" zoomScaleNormal="90" zoomScalePageLayoutView="90" workbookViewId="0" topLeftCell="A55">
      <selection activeCell="B67" sqref="B67"/>
    </sheetView>
  </sheetViews>
  <sheetFormatPr defaultColWidth="8.7109375" defaultRowHeight="12.75"/>
  <cols>
    <col min="1" max="1" width="2.57421875" style="1" customWidth="1"/>
    <col min="2" max="2" width="9.00390625" style="1" customWidth="1"/>
    <col min="3" max="4" width="10.140625" style="1" customWidth="1"/>
    <col min="5" max="5" width="20.8515625" style="1" customWidth="1"/>
    <col min="6" max="6" width="10.140625" style="1" hidden="1" customWidth="1"/>
    <col min="7" max="7" width="17.421875" style="1" hidden="1" customWidth="1"/>
    <col min="8" max="8" width="0.13671875" style="1" hidden="1" customWidth="1"/>
    <col min="9" max="9" width="15.28125" style="1" customWidth="1"/>
    <col min="10" max="10" width="3.8515625" style="1" hidden="1" customWidth="1"/>
    <col min="11" max="11" width="7.140625" style="1" customWidth="1"/>
    <col min="12" max="12" width="2.57421875" style="1" customWidth="1"/>
    <col min="13" max="13" width="14.57421875" style="1" customWidth="1"/>
    <col min="14" max="14" width="0.13671875" style="1" hidden="1" customWidth="1"/>
    <col min="15" max="15" width="10.140625" style="1" customWidth="1"/>
    <col min="16" max="16384" width="8.7109375" style="1" customWidth="1"/>
  </cols>
  <sheetData>
    <row r="1" spans="1:1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/>
    </row>
    <row r="2" spans="1:15" ht="15">
      <c r="A2" s="16" t="s">
        <v>76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7"/>
      <c r="O2" s="7"/>
    </row>
    <row r="3" spans="1:15" ht="15">
      <c r="A3" s="16" t="s">
        <v>87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7"/>
      <c r="O3" s="13"/>
    </row>
    <row r="4" spans="1:15" ht="15">
      <c r="A4" s="2"/>
      <c r="B4" s="2"/>
      <c r="C4" s="2"/>
      <c r="D4" s="2"/>
      <c r="E4" s="2"/>
      <c r="F4" s="2"/>
      <c r="G4" s="2"/>
      <c r="H4" s="2" t="s">
        <v>1</v>
      </c>
      <c r="I4" s="17">
        <v>324.3</v>
      </c>
      <c r="J4" s="17"/>
      <c r="K4" s="2" t="s">
        <v>2</v>
      </c>
      <c r="L4" s="2"/>
      <c r="M4" s="2"/>
      <c r="N4" s="2"/>
      <c r="O4" s="13"/>
    </row>
    <row r="5" spans="2:15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3"/>
    </row>
    <row r="6" spans="1:15" ht="101.25" customHeight="1">
      <c r="A6" s="3"/>
      <c r="B6" s="21"/>
      <c r="C6" s="21"/>
      <c r="D6" s="21"/>
      <c r="E6" s="21"/>
      <c r="F6" s="21"/>
      <c r="G6" s="21"/>
      <c r="H6" s="21"/>
      <c r="I6" s="15" t="s">
        <v>3</v>
      </c>
      <c r="J6" s="15"/>
      <c r="K6" s="15" t="s">
        <v>4</v>
      </c>
      <c r="L6" s="15"/>
      <c r="M6" s="19" t="s">
        <v>75</v>
      </c>
      <c r="N6" s="19"/>
      <c r="O6" s="14"/>
    </row>
    <row r="7" spans="1:15" ht="53.25" customHeight="1">
      <c r="A7" s="4">
        <v>1</v>
      </c>
      <c r="B7" s="20" t="s">
        <v>5</v>
      </c>
      <c r="C7" s="20"/>
      <c r="D7" s="20"/>
      <c r="E7" s="20"/>
      <c r="F7" s="20"/>
      <c r="G7" s="20"/>
      <c r="H7" s="20"/>
      <c r="I7" s="21"/>
      <c r="J7" s="21"/>
      <c r="K7" s="22">
        <f>K8+K9+K10+K11+K12+K13+K14+K15+K16+K17+K18+K19+K20</f>
        <v>9845.748000000001</v>
      </c>
      <c r="L7" s="22"/>
      <c r="M7" s="22">
        <f>M8+M9+M10+M11+M12+M13+M14+M15+M16+M17+M18+M19+M20</f>
        <v>2.5300000000000002</v>
      </c>
      <c r="N7" s="22"/>
      <c r="O7" s="14"/>
    </row>
    <row r="8" spans="1:15" ht="156" customHeight="1">
      <c r="A8" s="3"/>
      <c r="B8" s="23" t="s">
        <v>6</v>
      </c>
      <c r="C8" s="23"/>
      <c r="D8" s="23"/>
      <c r="E8" s="23"/>
      <c r="F8" s="23"/>
      <c r="G8" s="23"/>
      <c r="H8" s="23"/>
      <c r="I8" s="24" t="s">
        <v>7</v>
      </c>
      <c r="J8" s="24"/>
      <c r="K8" s="25">
        <f aca="true" t="shared" si="0" ref="K8:K20">M8*12*$I$4</f>
        <v>1634.472</v>
      </c>
      <c r="L8" s="25"/>
      <c r="M8" s="26">
        <v>0.42</v>
      </c>
      <c r="N8" s="26"/>
      <c r="O8" s="14"/>
    </row>
    <row r="9" spans="1:15" ht="93.75" customHeight="1">
      <c r="A9" s="3"/>
      <c r="B9" s="24" t="s">
        <v>8</v>
      </c>
      <c r="C9" s="24"/>
      <c r="D9" s="24"/>
      <c r="E9" s="24"/>
      <c r="F9" s="24"/>
      <c r="G9" s="24"/>
      <c r="H9" s="24"/>
      <c r="I9" s="24" t="s">
        <v>7</v>
      </c>
      <c r="J9" s="24"/>
      <c r="K9" s="25">
        <f t="shared" si="0"/>
        <v>0</v>
      </c>
      <c r="L9" s="25"/>
      <c r="M9" s="26">
        <v>0</v>
      </c>
      <c r="N9" s="26"/>
      <c r="O9" s="14"/>
    </row>
    <row r="10" spans="1:15" ht="245.25" customHeight="1">
      <c r="A10" s="3"/>
      <c r="B10" s="27" t="s">
        <v>9</v>
      </c>
      <c r="C10" s="27"/>
      <c r="D10" s="27"/>
      <c r="E10" s="27"/>
      <c r="F10" s="27"/>
      <c r="G10" s="27"/>
      <c r="H10" s="27"/>
      <c r="I10" s="24" t="s">
        <v>7</v>
      </c>
      <c r="J10" s="24"/>
      <c r="K10" s="25">
        <f t="shared" si="0"/>
        <v>1634.472</v>
      </c>
      <c r="L10" s="25"/>
      <c r="M10" s="26">
        <v>0.42</v>
      </c>
      <c r="N10" s="26"/>
      <c r="O10" s="14"/>
    </row>
    <row r="11" spans="1:15" ht="156" customHeight="1">
      <c r="A11" s="3"/>
      <c r="B11" s="27" t="s">
        <v>10</v>
      </c>
      <c r="C11" s="27"/>
      <c r="D11" s="27"/>
      <c r="E11" s="27"/>
      <c r="F11" s="27"/>
      <c r="G11" s="27"/>
      <c r="H11" s="27"/>
      <c r="I11" s="24" t="s">
        <v>7</v>
      </c>
      <c r="J11" s="24"/>
      <c r="K11" s="25">
        <f t="shared" si="0"/>
        <v>1634.472</v>
      </c>
      <c r="L11" s="25"/>
      <c r="M11" s="26">
        <v>0.42</v>
      </c>
      <c r="N11" s="26"/>
      <c r="O11" s="14"/>
    </row>
    <row r="12" spans="1:15" ht="65.25" customHeight="1">
      <c r="A12" s="3"/>
      <c r="B12" s="27" t="s">
        <v>11</v>
      </c>
      <c r="C12" s="27"/>
      <c r="D12" s="27"/>
      <c r="E12" s="27"/>
      <c r="F12" s="27"/>
      <c r="G12" s="27"/>
      <c r="H12" s="27"/>
      <c r="I12" s="24" t="s">
        <v>7</v>
      </c>
      <c r="J12" s="24"/>
      <c r="K12" s="25">
        <f t="shared" si="0"/>
        <v>0</v>
      </c>
      <c r="L12" s="25"/>
      <c r="M12" s="26"/>
      <c r="N12" s="26"/>
      <c r="O12" s="14"/>
    </row>
    <row r="13" spans="1:15" ht="68.25" customHeight="1">
      <c r="A13" s="3"/>
      <c r="B13" s="27" t="s">
        <v>12</v>
      </c>
      <c r="C13" s="27"/>
      <c r="D13" s="27"/>
      <c r="E13" s="27"/>
      <c r="F13" s="27"/>
      <c r="G13" s="27"/>
      <c r="H13" s="27"/>
      <c r="I13" s="24" t="s">
        <v>7</v>
      </c>
      <c r="J13" s="24"/>
      <c r="K13" s="25">
        <f t="shared" si="0"/>
        <v>0</v>
      </c>
      <c r="L13" s="25"/>
      <c r="M13" s="26"/>
      <c r="N13" s="26"/>
      <c r="O13" s="14"/>
    </row>
    <row r="14" spans="1:15" ht="145.5" customHeight="1">
      <c r="A14" s="3"/>
      <c r="B14" s="28" t="s">
        <v>13</v>
      </c>
      <c r="C14" s="28"/>
      <c r="D14" s="28"/>
      <c r="E14" s="28"/>
      <c r="F14" s="28"/>
      <c r="G14" s="28"/>
      <c r="H14" s="28"/>
      <c r="I14" s="24" t="s">
        <v>7</v>
      </c>
      <c r="J14" s="24"/>
      <c r="K14" s="25">
        <f t="shared" si="0"/>
        <v>2296.0440000000003</v>
      </c>
      <c r="L14" s="25"/>
      <c r="M14" s="26">
        <v>0.59</v>
      </c>
      <c r="N14" s="26"/>
      <c r="O14" s="14"/>
    </row>
    <row r="15" spans="1:15" ht="172.5" customHeight="1">
      <c r="A15" s="3"/>
      <c r="B15" s="24" t="s">
        <v>14</v>
      </c>
      <c r="C15" s="24"/>
      <c r="D15" s="24"/>
      <c r="E15" s="24"/>
      <c r="F15" s="8"/>
      <c r="G15" s="8"/>
      <c r="H15" s="8"/>
      <c r="I15" s="24" t="s">
        <v>7</v>
      </c>
      <c r="J15" s="24"/>
      <c r="K15" s="25">
        <f t="shared" si="0"/>
        <v>895.0680000000001</v>
      </c>
      <c r="L15" s="25"/>
      <c r="M15" s="26">
        <v>0.23</v>
      </c>
      <c r="N15" s="26"/>
      <c r="O15" s="14"/>
    </row>
    <row r="16" spans="1:15" ht="201.75" customHeight="1">
      <c r="A16" s="3"/>
      <c r="B16" s="29" t="s">
        <v>15</v>
      </c>
      <c r="C16" s="29"/>
      <c r="D16" s="29"/>
      <c r="E16" s="29"/>
      <c r="F16" s="29"/>
      <c r="G16" s="29"/>
      <c r="H16" s="29"/>
      <c r="I16" s="24" t="s">
        <v>7</v>
      </c>
      <c r="J16" s="24"/>
      <c r="K16" s="25">
        <f t="shared" si="0"/>
        <v>194.58000000000004</v>
      </c>
      <c r="L16" s="25"/>
      <c r="M16" s="26">
        <v>0.05</v>
      </c>
      <c r="N16" s="26"/>
      <c r="O16" s="14"/>
    </row>
    <row r="17" spans="1:15" ht="62.25" customHeight="1">
      <c r="A17" s="3"/>
      <c r="B17" s="29" t="s">
        <v>16</v>
      </c>
      <c r="C17" s="29"/>
      <c r="D17" s="29"/>
      <c r="E17" s="29"/>
      <c r="F17" s="29"/>
      <c r="G17" s="29"/>
      <c r="H17" s="29"/>
      <c r="I17" s="24" t="s">
        <v>7</v>
      </c>
      <c r="J17" s="24"/>
      <c r="K17" s="25">
        <f t="shared" si="0"/>
        <v>389.1600000000001</v>
      </c>
      <c r="L17" s="25"/>
      <c r="M17" s="26">
        <v>0.1</v>
      </c>
      <c r="N17" s="26"/>
      <c r="O17" s="14"/>
    </row>
    <row r="18" spans="1:15" ht="48" customHeight="1">
      <c r="A18" s="3"/>
      <c r="B18" s="29" t="s">
        <v>17</v>
      </c>
      <c r="C18" s="29"/>
      <c r="D18" s="29"/>
      <c r="E18" s="29"/>
      <c r="F18" s="29"/>
      <c r="G18" s="29"/>
      <c r="H18" s="29"/>
      <c r="I18" s="24" t="s">
        <v>7</v>
      </c>
      <c r="J18" s="24"/>
      <c r="K18" s="25">
        <f t="shared" si="0"/>
        <v>389.1600000000001</v>
      </c>
      <c r="L18" s="25"/>
      <c r="M18" s="26">
        <v>0.1</v>
      </c>
      <c r="N18" s="26"/>
      <c r="O18" s="14"/>
    </row>
    <row r="19" spans="1:15" ht="76.5" customHeight="1">
      <c r="A19" s="3"/>
      <c r="B19" s="29" t="s">
        <v>18</v>
      </c>
      <c r="C19" s="29"/>
      <c r="D19" s="29"/>
      <c r="E19" s="29"/>
      <c r="F19" s="29"/>
      <c r="G19" s="29"/>
      <c r="H19" s="29"/>
      <c r="I19" s="24" t="s">
        <v>7</v>
      </c>
      <c r="J19" s="24"/>
      <c r="K19" s="25">
        <f t="shared" si="0"/>
        <v>389.1600000000001</v>
      </c>
      <c r="L19" s="25"/>
      <c r="M19" s="26">
        <v>0.1</v>
      </c>
      <c r="N19" s="26"/>
      <c r="O19" s="14"/>
    </row>
    <row r="20" spans="1:15" ht="125.25" customHeight="1">
      <c r="A20" s="3"/>
      <c r="B20" s="29" t="s">
        <v>19</v>
      </c>
      <c r="C20" s="29"/>
      <c r="D20" s="29"/>
      <c r="E20" s="29"/>
      <c r="F20" s="29"/>
      <c r="G20" s="29"/>
      <c r="H20" s="29"/>
      <c r="I20" s="24" t="s">
        <v>7</v>
      </c>
      <c r="J20" s="24"/>
      <c r="K20" s="25">
        <f t="shared" si="0"/>
        <v>389.1600000000001</v>
      </c>
      <c r="L20" s="25"/>
      <c r="M20" s="26">
        <v>0.1</v>
      </c>
      <c r="N20" s="26"/>
      <c r="O20" s="14"/>
    </row>
    <row r="21" spans="1:15" ht="54" customHeight="1">
      <c r="A21" s="4">
        <v>2</v>
      </c>
      <c r="B21" s="30" t="s">
        <v>20</v>
      </c>
      <c r="C21" s="30"/>
      <c r="D21" s="30"/>
      <c r="E21" s="30"/>
      <c r="F21" s="30"/>
      <c r="G21" s="30"/>
      <c r="H21" s="30"/>
      <c r="I21" s="24"/>
      <c r="J21" s="24"/>
      <c r="K21" s="22">
        <f>K22+K23+K24+K25+K26+K27+K28+K29</f>
        <v>2179.2960000000003</v>
      </c>
      <c r="L21" s="22"/>
      <c r="M21" s="22">
        <f>M22+M23+M24+M25+M26+M27+M28+M29</f>
        <v>0.5599999999999999</v>
      </c>
      <c r="N21" s="22"/>
      <c r="O21" s="14"/>
    </row>
    <row r="22" spans="1:15" ht="27" customHeight="1">
      <c r="A22" s="3"/>
      <c r="B22" s="27" t="s">
        <v>21</v>
      </c>
      <c r="C22" s="27"/>
      <c r="D22" s="27"/>
      <c r="E22" s="27"/>
      <c r="F22" s="27"/>
      <c r="G22" s="27"/>
      <c r="H22" s="27"/>
      <c r="I22" s="24">
        <v>0</v>
      </c>
      <c r="J22" s="24"/>
      <c r="K22" s="25">
        <f aca="true" t="shared" si="1" ref="K22:K29">M22*12*$I$4</f>
        <v>0</v>
      </c>
      <c r="L22" s="25"/>
      <c r="M22" s="26"/>
      <c r="N22" s="26"/>
      <c r="O22" s="14"/>
    </row>
    <row r="23" spans="1:15" ht="76.5" customHeight="1">
      <c r="A23" s="3"/>
      <c r="B23" s="27" t="s">
        <v>22</v>
      </c>
      <c r="C23" s="27"/>
      <c r="D23" s="27"/>
      <c r="E23" s="27"/>
      <c r="F23" s="27"/>
      <c r="G23" s="27"/>
      <c r="H23" s="27"/>
      <c r="I23" s="24" t="s">
        <v>23</v>
      </c>
      <c r="J23" s="24"/>
      <c r="K23" s="25">
        <f t="shared" si="1"/>
        <v>0</v>
      </c>
      <c r="L23" s="25"/>
      <c r="M23" s="26"/>
      <c r="N23" s="26"/>
      <c r="O23" s="14"/>
    </row>
    <row r="24" spans="1:15" ht="98.25" customHeight="1">
      <c r="A24" s="3"/>
      <c r="B24" s="27" t="s">
        <v>24</v>
      </c>
      <c r="C24" s="27"/>
      <c r="D24" s="27"/>
      <c r="E24" s="27"/>
      <c r="F24" s="27"/>
      <c r="G24" s="27"/>
      <c r="H24" s="27"/>
      <c r="I24" s="24" t="s">
        <v>23</v>
      </c>
      <c r="J24" s="24"/>
      <c r="K24" s="25">
        <f t="shared" si="1"/>
        <v>583.74</v>
      </c>
      <c r="L24" s="25"/>
      <c r="M24" s="26">
        <v>0.15</v>
      </c>
      <c r="N24" s="26"/>
      <c r="O24" s="14"/>
    </row>
    <row r="25" spans="1:15" ht="82.5" customHeight="1">
      <c r="A25" s="3"/>
      <c r="B25" s="27" t="s">
        <v>25</v>
      </c>
      <c r="C25" s="27"/>
      <c r="D25" s="27"/>
      <c r="E25" s="27"/>
      <c r="F25" s="27"/>
      <c r="G25" s="27"/>
      <c r="H25" s="27"/>
      <c r="I25" s="24" t="s">
        <v>26</v>
      </c>
      <c r="J25" s="24"/>
      <c r="K25" s="25">
        <f t="shared" si="1"/>
        <v>0</v>
      </c>
      <c r="L25" s="25"/>
      <c r="M25" s="26"/>
      <c r="N25" s="26"/>
      <c r="O25" s="14"/>
    </row>
    <row r="26" spans="1:15" ht="156.75" customHeight="1">
      <c r="A26" s="3"/>
      <c r="B26" s="27" t="s">
        <v>27</v>
      </c>
      <c r="C26" s="27"/>
      <c r="D26" s="27"/>
      <c r="E26" s="27"/>
      <c r="F26" s="27"/>
      <c r="G26" s="27"/>
      <c r="H26" s="27"/>
      <c r="I26" s="24" t="s">
        <v>28</v>
      </c>
      <c r="J26" s="24"/>
      <c r="K26" s="25">
        <f t="shared" si="1"/>
        <v>0</v>
      </c>
      <c r="L26" s="25"/>
      <c r="M26" s="26">
        <v>0</v>
      </c>
      <c r="N26" s="26"/>
      <c r="O26" s="14"/>
    </row>
    <row r="27" spans="1:15" ht="61.5" customHeight="1">
      <c r="A27" s="3"/>
      <c r="B27" s="27" t="s">
        <v>29</v>
      </c>
      <c r="C27" s="27"/>
      <c r="D27" s="27"/>
      <c r="E27" s="27"/>
      <c r="F27" s="27"/>
      <c r="G27" s="27"/>
      <c r="H27" s="27"/>
      <c r="I27" s="24" t="s">
        <v>28</v>
      </c>
      <c r="J27" s="24"/>
      <c r="K27" s="25">
        <f t="shared" si="1"/>
        <v>0</v>
      </c>
      <c r="L27" s="25"/>
      <c r="M27" s="26">
        <v>0</v>
      </c>
      <c r="N27" s="26"/>
      <c r="O27" s="14"/>
    </row>
    <row r="28" spans="1:15" ht="110.25" customHeight="1">
      <c r="A28" s="3"/>
      <c r="B28" s="27" t="s">
        <v>30</v>
      </c>
      <c r="C28" s="27"/>
      <c r="D28" s="27"/>
      <c r="E28" s="27"/>
      <c r="F28" s="27"/>
      <c r="G28" s="27"/>
      <c r="H28" s="27"/>
      <c r="I28" s="24" t="s">
        <v>28</v>
      </c>
      <c r="J28" s="24"/>
      <c r="K28" s="25">
        <f t="shared" si="1"/>
        <v>1595.556</v>
      </c>
      <c r="L28" s="25"/>
      <c r="M28" s="26">
        <v>0.41</v>
      </c>
      <c r="N28" s="26"/>
      <c r="O28" s="14"/>
    </row>
    <row r="29" spans="1:15" ht="126" customHeight="1">
      <c r="A29" s="3"/>
      <c r="B29" s="27" t="s">
        <v>31</v>
      </c>
      <c r="C29" s="27"/>
      <c r="D29" s="27"/>
      <c r="E29" s="27"/>
      <c r="F29" s="27"/>
      <c r="G29" s="27"/>
      <c r="H29" s="27"/>
      <c r="I29" s="24" t="s">
        <v>32</v>
      </c>
      <c r="J29" s="24"/>
      <c r="K29" s="25">
        <f t="shared" si="1"/>
        <v>0</v>
      </c>
      <c r="L29" s="25"/>
      <c r="M29" s="26"/>
      <c r="N29" s="26"/>
      <c r="O29" s="14"/>
    </row>
    <row r="30" spans="1:15" ht="36.75" customHeight="1">
      <c r="A30" s="5">
        <v>3</v>
      </c>
      <c r="B30" s="30" t="s">
        <v>33</v>
      </c>
      <c r="C30" s="30"/>
      <c r="D30" s="30"/>
      <c r="E30" s="30"/>
      <c r="F30" s="30"/>
      <c r="G30" s="30"/>
      <c r="H30" s="30"/>
      <c r="I30" s="24"/>
      <c r="J30" s="24"/>
      <c r="K30" s="31">
        <f>K31+K32+K33+K34+K35</f>
        <v>0</v>
      </c>
      <c r="L30" s="32"/>
      <c r="M30" s="22">
        <f>M31+M32+M33+M34+M35</f>
        <v>0</v>
      </c>
      <c r="N30" s="22"/>
      <c r="O30" s="14"/>
    </row>
    <row r="31" spans="1:15" ht="34.5" customHeight="1">
      <c r="A31" s="3"/>
      <c r="B31" s="27" t="s">
        <v>34</v>
      </c>
      <c r="C31" s="27"/>
      <c r="D31" s="27"/>
      <c r="E31" s="27"/>
      <c r="F31" s="27"/>
      <c r="G31" s="27"/>
      <c r="H31" s="27"/>
      <c r="I31" s="24"/>
      <c r="J31" s="24"/>
      <c r="K31" s="25">
        <f>M31*12*$I$4</f>
        <v>0</v>
      </c>
      <c r="L31" s="25"/>
      <c r="M31" s="26"/>
      <c r="N31" s="26"/>
      <c r="O31" s="14"/>
    </row>
    <row r="32" spans="1:15" ht="19.5" customHeight="1">
      <c r="A32" s="11"/>
      <c r="B32" s="27" t="s">
        <v>35</v>
      </c>
      <c r="C32" s="27"/>
      <c r="D32" s="27"/>
      <c r="E32" s="27"/>
      <c r="F32" s="27"/>
      <c r="G32" s="27"/>
      <c r="H32" s="27"/>
      <c r="I32" s="24" t="s">
        <v>36</v>
      </c>
      <c r="J32" s="24"/>
      <c r="K32" s="25">
        <f>M32*12*$I$4</f>
        <v>0</v>
      </c>
      <c r="L32" s="25"/>
      <c r="M32" s="25">
        <v>0</v>
      </c>
      <c r="N32" s="25"/>
      <c r="O32" s="14"/>
    </row>
    <row r="33" spans="1:15" ht="36" customHeight="1">
      <c r="A33" s="11"/>
      <c r="B33" s="27" t="s">
        <v>37</v>
      </c>
      <c r="C33" s="27"/>
      <c r="D33" s="27"/>
      <c r="E33" s="27"/>
      <c r="F33" s="27"/>
      <c r="G33" s="27"/>
      <c r="H33" s="27"/>
      <c r="I33" s="24" t="s">
        <v>36</v>
      </c>
      <c r="J33" s="24"/>
      <c r="K33" s="25">
        <f>M33*12*$I$4</f>
        <v>0</v>
      </c>
      <c r="L33" s="25"/>
      <c r="M33" s="25">
        <v>0</v>
      </c>
      <c r="N33" s="25"/>
      <c r="O33" s="14"/>
    </row>
    <row r="34" spans="1:15" ht="77.25" customHeight="1">
      <c r="A34" s="11"/>
      <c r="B34" s="33" t="s">
        <v>38</v>
      </c>
      <c r="C34" s="33"/>
      <c r="D34" s="33"/>
      <c r="E34" s="33"/>
      <c r="F34" s="33"/>
      <c r="G34" s="33"/>
      <c r="H34" s="33"/>
      <c r="I34" s="24" t="s">
        <v>39</v>
      </c>
      <c r="J34" s="24"/>
      <c r="K34" s="25">
        <f>M34*12*$I$4</f>
        <v>0</v>
      </c>
      <c r="L34" s="25"/>
      <c r="M34" s="25"/>
      <c r="N34" s="25"/>
      <c r="O34" s="14"/>
    </row>
    <row r="35" spans="1:15" ht="33.75" customHeight="1">
      <c r="A35" s="11"/>
      <c r="B35" s="27" t="s">
        <v>40</v>
      </c>
      <c r="C35" s="27"/>
      <c r="D35" s="27"/>
      <c r="E35" s="27"/>
      <c r="F35" s="27"/>
      <c r="G35" s="27"/>
      <c r="H35" s="27"/>
      <c r="I35" s="24" t="s">
        <v>36</v>
      </c>
      <c r="J35" s="24"/>
      <c r="K35" s="25">
        <f>M35*12*$I$4</f>
        <v>0</v>
      </c>
      <c r="L35" s="25"/>
      <c r="M35" s="25"/>
      <c r="N35" s="25"/>
      <c r="O35" s="14"/>
    </row>
    <row r="36" spans="1:15" ht="31.5" customHeight="1">
      <c r="A36" s="11"/>
      <c r="B36" s="30" t="s">
        <v>41</v>
      </c>
      <c r="C36" s="30"/>
      <c r="D36" s="30"/>
      <c r="E36" s="30"/>
      <c r="F36" s="30"/>
      <c r="G36" s="30"/>
      <c r="H36" s="30"/>
      <c r="I36" s="24"/>
      <c r="J36" s="24"/>
      <c r="K36" s="34">
        <f>K37+K38+K39+K40+K41+K42+K43</f>
        <v>0</v>
      </c>
      <c r="L36" s="34"/>
      <c r="M36" s="34">
        <f>M37+M38+M39+M40+M41+M42+M43</f>
        <v>0</v>
      </c>
      <c r="N36" s="34"/>
      <c r="O36" s="14"/>
    </row>
    <row r="37" spans="1:15" ht="27" customHeight="1">
      <c r="A37" s="11"/>
      <c r="B37" s="27" t="s">
        <v>42</v>
      </c>
      <c r="C37" s="27"/>
      <c r="D37" s="27"/>
      <c r="E37" s="27"/>
      <c r="F37" s="27"/>
      <c r="G37" s="27"/>
      <c r="H37" s="27"/>
      <c r="I37" s="24"/>
      <c r="J37" s="24"/>
      <c r="K37" s="25">
        <f aca="true" t="shared" si="2" ref="K37:K44">M37*12*$I$4</f>
        <v>0</v>
      </c>
      <c r="L37" s="25"/>
      <c r="M37" s="25">
        <v>0</v>
      </c>
      <c r="N37" s="25"/>
      <c r="O37" s="14"/>
    </row>
    <row r="38" spans="1:15" ht="32.25" customHeight="1">
      <c r="A38" s="11"/>
      <c r="B38" s="27" t="s">
        <v>43</v>
      </c>
      <c r="C38" s="27"/>
      <c r="D38" s="27"/>
      <c r="E38" s="27"/>
      <c r="F38" s="27"/>
      <c r="G38" s="27"/>
      <c r="H38" s="27"/>
      <c r="I38" s="24" t="s">
        <v>44</v>
      </c>
      <c r="J38" s="24"/>
      <c r="K38" s="25">
        <f t="shared" si="2"/>
        <v>0</v>
      </c>
      <c r="L38" s="25"/>
      <c r="M38" s="25">
        <v>0</v>
      </c>
      <c r="N38" s="25"/>
      <c r="O38" s="14"/>
    </row>
    <row r="39" spans="1:15" ht="26.25" customHeight="1">
      <c r="A39" s="11"/>
      <c r="B39" s="27" t="s">
        <v>45</v>
      </c>
      <c r="C39" s="27"/>
      <c r="D39" s="27"/>
      <c r="E39" s="27"/>
      <c r="F39" s="27"/>
      <c r="G39" s="27"/>
      <c r="H39" s="27"/>
      <c r="I39" s="24" t="s">
        <v>46</v>
      </c>
      <c r="J39" s="24"/>
      <c r="K39" s="25">
        <f t="shared" si="2"/>
        <v>0</v>
      </c>
      <c r="L39" s="25"/>
      <c r="M39" s="25">
        <v>0</v>
      </c>
      <c r="N39" s="25"/>
      <c r="O39" s="14"/>
    </row>
    <row r="40" spans="1:15" ht="15.75" customHeight="1">
      <c r="A40" s="11"/>
      <c r="B40" s="27" t="s">
        <v>47</v>
      </c>
      <c r="C40" s="27"/>
      <c r="D40" s="27"/>
      <c r="E40" s="27"/>
      <c r="F40" s="27"/>
      <c r="G40" s="27"/>
      <c r="H40" s="27"/>
      <c r="I40" s="24" t="s">
        <v>46</v>
      </c>
      <c r="J40" s="24"/>
      <c r="K40" s="25">
        <f t="shared" si="2"/>
        <v>0</v>
      </c>
      <c r="L40" s="25"/>
      <c r="M40" s="25">
        <v>0</v>
      </c>
      <c r="N40" s="25"/>
      <c r="O40" s="14"/>
    </row>
    <row r="41" spans="1:15" ht="12.75" customHeight="1">
      <c r="A41" s="11"/>
      <c r="B41" s="27" t="s">
        <v>48</v>
      </c>
      <c r="C41" s="27"/>
      <c r="D41" s="27"/>
      <c r="E41" s="27"/>
      <c r="F41" s="27"/>
      <c r="G41" s="27"/>
      <c r="H41" s="27"/>
      <c r="I41" s="24" t="s">
        <v>46</v>
      </c>
      <c r="J41" s="24"/>
      <c r="K41" s="25">
        <f t="shared" si="2"/>
        <v>0</v>
      </c>
      <c r="L41" s="25"/>
      <c r="M41" s="25">
        <v>0</v>
      </c>
      <c r="N41" s="25"/>
      <c r="O41" s="14"/>
    </row>
    <row r="42" spans="1:15" ht="30.75" customHeight="1">
      <c r="A42" s="11"/>
      <c r="B42" s="27" t="s">
        <v>49</v>
      </c>
      <c r="C42" s="27"/>
      <c r="D42" s="27"/>
      <c r="E42" s="27"/>
      <c r="F42" s="27"/>
      <c r="G42" s="27"/>
      <c r="H42" s="27"/>
      <c r="I42" s="24" t="s">
        <v>46</v>
      </c>
      <c r="J42" s="24"/>
      <c r="K42" s="25">
        <f t="shared" si="2"/>
        <v>0</v>
      </c>
      <c r="L42" s="25"/>
      <c r="M42" s="25">
        <v>0</v>
      </c>
      <c r="N42" s="25"/>
      <c r="O42" s="14"/>
    </row>
    <row r="43" spans="1:15" ht="12.75" customHeight="1">
      <c r="A43" s="11"/>
      <c r="B43" s="27" t="s">
        <v>50</v>
      </c>
      <c r="C43" s="27"/>
      <c r="D43" s="27"/>
      <c r="E43" s="27"/>
      <c r="F43" s="27"/>
      <c r="G43" s="27"/>
      <c r="H43" s="27"/>
      <c r="I43" s="24" t="s">
        <v>36</v>
      </c>
      <c r="J43" s="24"/>
      <c r="K43" s="25">
        <f t="shared" si="2"/>
        <v>0</v>
      </c>
      <c r="L43" s="25"/>
      <c r="M43" s="25">
        <v>0</v>
      </c>
      <c r="N43" s="25"/>
      <c r="O43" s="14"/>
    </row>
    <row r="44" spans="1:15" ht="12.75" customHeight="1" hidden="1">
      <c r="A44" s="11"/>
      <c r="B44" s="27"/>
      <c r="C44" s="27"/>
      <c r="D44" s="27"/>
      <c r="E44" s="27"/>
      <c r="F44" s="27"/>
      <c r="G44" s="27"/>
      <c r="H44" s="27"/>
      <c r="I44" s="24"/>
      <c r="J44" s="24"/>
      <c r="K44" s="25">
        <f t="shared" si="2"/>
        <v>0</v>
      </c>
      <c r="L44" s="25"/>
      <c r="M44" s="25"/>
      <c r="N44" s="25"/>
      <c r="O44" s="14"/>
    </row>
    <row r="45" spans="1:15" ht="31.5" customHeight="1">
      <c r="A45" s="11"/>
      <c r="B45" s="30" t="s">
        <v>51</v>
      </c>
      <c r="C45" s="30"/>
      <c r="D45" s="30"/>
      <c r="E45" s="30"/>
      <c r="F45" s="30"/>
      <c r="G45" s="30"/>
      <c r="H45" s="30"/>
      <c r="I45" s="24"/>
      <c r="J45" s="24"/>
      <c r="K45" s="34">
        <f>K46+K47+K48+K49+K50</f>
        <v>0</v>
      </c>
      <c r="L45" s="34"/>
      <c r="M45" s="34">
        <f>M46+M47+M48+M49+M50</f>
        <v>0</v>
      </c>
      <c r="N45" s="34"/>
      <c r="O45" s="14"/>
    </row>
    <row r="46" spans="1:15" ht="12.75" customHeight="1">
      <c r="A46" s="11"/>
      <c r="B46" s="27" t="s">
        <v>52</v>
      </c>
      <c r="C46" s="27"/>
      <c r="D46" s="27"/>
      <c r="E46" s="27"/>
      <c r="F46" s="27"/>
      <c r="G46" s="27"/>
      <c r="H46" s="27"/>
      <c r="I46" s="24" t="s">
        <v>46</v>
      </c>
      <c r="J46" s="24"/>
      <c r="K46" s="25">
        <f>M46*12*$I$4</f>
        <v>0</v>
      </c>
      <c r="L46" s="25"/>
      <c r="M46" s="25">
        <v>0</v>
      </c>
      <c r="N46" s="25"/>
      <c r="O46" s="14"/>
    </row>
    <row r="47" spans="1:15" ht="26.25" customHeight="1">
      <c r="A47" s="11"/>
      <c r="B47" s="27" t="s">
        <v>53</v>
      </c>
      <c r="C47" s="27"/>
      <c r="D47" s="27"/>
      <c r="E47" s="27"/>
      <c r="F47" s="27"/>
      <c r="G47" s="27"/>
      <c r="H47" s="27"/>
      <c r="I47" s="24" t="s">
        <v>46</v>
      </c>
      <c r="J47" s="24"/>
      <c r="K47" s="25">
        <f>M47*12*$I$4</f>
        <v>0</v>
      </c>
      <c r="L47" s="25"/>
      <c r="M47" s="25">
        <v>0</v>
      </c>
      <c r="N47" s="25"/>
      <c r="O47" s="14"/>
    </row>
    <row r="48" spans="1:15" ht="12.75" customHeight="1">
      <c r="A48" s="11"/>
      <c r="B48" s="27" t="s">
        <v>54</v>
      </c>
      <c r="C48" s="27"/>
      <c r="D48" s="27"/>
      <c r="E48" s="27"/>
      <c r="F48" s="27"/>
      <c r="G48" s="27"/>
      <c r="H48" s="27"/>
      <c r="I48" s="24" t="s">
        <v>46</v>
      </c>
      <c r="J48" s="24"/>
      <c r="K48" s="25">
        <f>M48*12*$I$4</f>
        <v>0</v>
      </c>
      <c r="L48" s="25"/>
      <c r="M48" s="25">
        <v>0</v>
      </c>
      <c r="N48" s="25"/>
      <c r="O48" s="14"/>
    </row>
    <row r="49" spans="1:15" ht="12.75" customHeight="1">
      <c r="A49" s="11"/>
      <c r="B49" s="27" t="s">
        <v>55</v>
      </c>
      <c r="C49" s="27"/>
      <c r="D49" s="27"/>
      <c r="E49" s="27"/>
      <c r="F49" s="27"/>
      <c r="G49" s="27"/>
      <c r="H49" s="27"/>
      <c r="I49" s="24" t="s">
        <v>36</v>
      </c>
      <c r="J49" s="24"/>
      <c r="K49" s="25">
        <f>M49*12*$I$4</f>
        <v>0</v>
      </c>
      <c r="L49" s="25"/>
      <c r="M49" s="25"/>
      <c r="N49" s="25"/>
      <c r="O49" s="14"/>
    </row>
    <row r="50" spans="1:15" ht="33" customHeight="1">
      <c r="A50" s="11"/>
      <c r="B50" s="27" t="s">
        <v>56</v>
      </c>
      <c r="C50" s="27"/>
      <c r="D50" s="27"/>
      <c r="E50" s="27"/>
      <c r="F50" s="27"/>
      <c r="G50" s="27"/>
      <c r="H50" s="27"/>
      <c r="I50" s="24" t="s">
        <v>46</v>
      </c>
      <c r="J50" s="24"/>
      <c r="K50" s="25">
        <f>M50*12*$I$4</f>
        <v>0</v>
      </c>
      <c r="L50" s="25"/>
      <c r="M50" s="25">
        <v>0</v>
      </c>
      <c r="N50" s="25"/>
      <c r="O50" s="14"/>
    </row>
    <row r="51" spans="1:15" ht="12.75" customHeight="1">
      <c r="A51" s="11"/>
      <c r="B51" s="30" t="s">
        <v>57</v>
      </c>
      <c r="C51" s="30"/>
      <c r="D51" s="30"/>
      <c r="E51" s="30"/>
      <c r="F51" s="30"/>
      <c r="G51" s="30"/>
      <c r="H51" s="30"/>
      <c r="I51" s="24"/>
      <c r="J51" s="24"/>
      <c r="K51" s="36">
        <f>K52+K53</f>
        <v>0</v>
      </c>
      <c r="L51" s="36"/>
      <c r="M51" s="34">
        <f>M52+M53</f>
        <v>0</v>
      </c>
      <c r="N51" s="34"/>
      <c r="O51" s="14"/>
    </row>
    <row r="52" spans="1:15" ht="12.75" customHeight="1">
      <c r="A52" s="11"/>
      <c r="B52" s="27" t="s">
        <v>58</v>
      </c>
      <c r="C52" s="27"/>
      <c r="D52" s="27"/>
      <c r="E52" s="27"/>
      <c r="F52" s="27"/>
      <c r="G52" s="27"/>
      <c r="H52" s="27"/>
      <c r="I52" s="24" t="s">
        <v>81</v>
      </c>
      <c r="J52" s="24"/>
      <c r="K52" s="35">
        <f aca="true" t="shared" si="3" ref="K52:K57">M52*12*$I$4</f>
        <v>0</v>
      </c>
      <c r="L52" s="35"/>
      <c r="M52" s="25">
        <v>0</v>
      </c>
      <c r="N52" s="25"/>
      <c r="O52" s="14"/>
    </row>
    <row r="53" spans="1:15" ht="61.5" customHeight="1">
      <c r="A53" s="11"/>
      <c r="B53" s="33" t="s">
        <v>59</v>
      </c>
      <c r="C53" s="33"/>
      <c r="D53" s="33"/>
      <c r="E53" s="33"/>
      <c r="F53" s="33"/>
      <c r="G53" s="33"/>
      <c r="H53" s="33"/>
      <c r="I53" s="24" t="s">
        <v>7</v>
      </c>
      <c r="J53" s="24"/>
      <c r="K53" s="25">
        <f t="shared" si="3"/>
        <v>0</v>
      </c>
      <c r="L53" s="25"/>
      <c r="M53" s="25"/>
      <c r="N53" s="25"/>
      <c r="O53" s="14"/>
    </row>
    <row r="54" spans="1:15" ht="76.5" customHeight="1">
      <c r="A54" s="11"/>
      <c r="B54" s="27" t="s">
        <v>60</v>
      </c>
      <c r="C54" s="27"/>
      <c r="D54" s="27"/>
      <c r="E54" s="27"/>
      <c r="F54" s="27"/>
      <c r="G54" s="27"/>
      <c r="H54" s="27"/>
      <c r="I54" s="24" t="s">
        <v>7</v>
      </c>
      <c r="J54" s="24"/>
      <c r="K54" s="34">
        <f t="shared" si="3"/>
        <v>0</v>
      </c>
      <c r="L54" s="34"/>
      <c r="M54" s="37"/>
      <c r="N54" s="37"/>
      <c r="O54" s="14"/>
    </row>
    <row r="55" spans="1:15" ht="74.25" customHeight="1">
      <c r="A55" s="11"/>
      <c r="B55" s="27" t="s">
        <v>61</v>
      </c>
      <c r="C55" s="27"/>
      <c r="D55" s="27"/>
      <c r="E55" s="27"/>
      <c r="F55" s="27"/>
      <c r="G55" s="27"/>
      <c r="H55" s="27"/>
      <c r="I55" s="24" t="s">
        <v>62</v>
      </c>
      <c r="J55" s="24"/>
      <c r="K55" s="34">
        <f t="shared" si="3"/>
        <v>0</v>
      </c>
      <c r="L55" s="34"/>
      <c r="M55" s="37"/>
      <c r="N55" s="37"/>
      <c r="O55" s="14"/>
    </row>
    <row r="56" spans="1:15" ht="31.5" customHeight="1">
      <c r="A56" s="12">
        <v>4</v>
      </c>
      <c r="B56" s="30" t="s">
        <v>78</v>
      </c>
      <c r="C56" s="30"/>
      <c r="D56" s="30"/>
      <c r="E56" s="30"/>
      <c r="F56" s="30"/>
      <c r="G56" s="30"/>
      <c r="H56" s="30"/>
      <c r="I56" s="24"/>
      <c r="J56" s="24"/>
      <c r="K56" s="34">
        <f t="shared" si="3"/>
        <v>1867.968</v>
      </c>
      <c r="L56" s="34"/>
      <c r="M56" s="37">
        <v>0.48</v>
      </c>
      <c r="N56" s="37"/>
      <c r="O56" s="14"/>
    </row>
    <row r="57" spans="1:15" ht="76.5" customHeight="1">
      <c r="A57" s="11">
        <v>5</v>
      </c>
      <c r="B57" s="30" t="s">
        <v>63</v>
      </c>
      <c r="C57" s="30"/>
      <c r="D57" s="30"/>
      <c r="E57" s="30"/>
      <c r="F57" s="30"/>
      <c r="G57" s="30"/>
      <c r="H57" s="30"/>
      <c r="I57" s="24" t="s">
        <v>64</v>
      </c>
      <c r="J57" s="24"/>
      <c r="K57" s="34">
        <f t="shared" si="3"/>
        <v>7432.955999999999</v>
      </c>
      <c r="L57" s="34"/>
      <c r="M57" s="37">
        <v>1.91</v>
      </c>
      <c r="N57" s="37"/>
      <c r="O57" s="14"/>
    </row>
    <row r="58" spans="1:15" ht="12.75" customHeight="1">
      <c r="A58" s="11"/>
      <c r="B58" s="30" t="s">
        <v>65</v>
      </c>
      <c r="C58" s="30"/>
      <c r="D58" s="30"/>
      <c r="E58" s="30"/>
      <c r="F58" s="30"/>
      <c r="G58" s="30"/>
      <c r="H58" s="30"/>
      <c r="I58" s="24"/>
      <c r="J58" s="24"/>
      <c r="K58" s="34">
        <f>K57+K56+K55+K54+K51+K45+K36+K30+K21+K7</f>
        <v>21325.968</v>
      </c>
      <c r="L58" s="34"/>
      <c r="M58" s="34">
        <f>M57+M56+M55+M54+M51+M45+M36+M30+M21+M7</f>
        <v>5.48</v>
      </c>
      <c r="N58" s="34"/>
      <c r="O58" s="14"/>
    </row>
    <row r="59" spans="1:15" ht="29.25" customHeight="1">
      <c r="A59" s="6">
        <v>6</v>
      </c>
      <c r="B59" s="30" t="s">
        <v>66</v>
      </c>
      <c r="C59" s="30"/>
      <c r="D59" s="30"/>
      <c r="E59" s="30"/>
      <c r="F59" s="30"/>
      <c r="G59" s="30"/>
      <c r="H59" s="30"/>
      <c r="I59" s="24"/>
      <c r="J59" s="24"/>
      <c r="K59" s="34">
        <f>K60+K61+K62+K63</f>
        <v>0</v>
      </c>
      <c r="L59" s="34"/>
      <c r="M59" s="34">
        <f>M60+M61+M62+M63</f>
        <v>0</v>
      </c>
      <c r="N59" s="34"/>
      <c r="O59" s="14"/>
    </row>
    <row r="60" spans="1:15" ht="76.5" customHeight="1">
      <c r="A60" s="11"/>
      <c r="B60" s="33" t="s">
        <v>67</v>
      </c>
      <c r="C60" s="33"/>
      <c r="D60" s="33"/>
      <c r="E60" s="33"/>
      <c r="F60" s="33"/>
      <c r="G60" s="33"/>
      <c r="H60" s="33"/>
      <c r="I60" s="24" t="s">
        <v>68</v>
      </c>
      <c r="J60" s="24"/>
      <c r="K60" s="25">
        <f>M60*12*$I$4</f>
        <v>0</v>
      </c>
      <c r="L60" s="25"/>
      <c r="M60" s="25"/>
      <c r="N60" s="25"/>
      <c r="O60" s="14"/>
    </row>
    <row r="61" spans="1:15" ht="32.25" customHeight="1">
      <c r="A61" s="11"/>
      <c r="B61" s="27" t="s">
        <v>69</v>
      </c>
      <c r="C61" s="27"/>
      <c r="D61" s="27"/>
      <c r="E61" s="27"/>
      <c r="F61" s="27"/>
      <c r="G61" s="27"/>
      <c r="H61" s="27"/>
      <c r="I61" s="24" t="s">
        <v>23</v>
      </c>
      <c r="J61" s="24"/>
      <c r="K61" s="25">
        <f>M61*12*$I$4</f>
        <v>0</v>
      </c>
      <c r="L61" s="25"/>
      <c r="M61" s="25"/>
      <c r="N61" s="25"/>
      <c r="O61" s="14"/>
    </row>
    <row r="62" spans="1:15" ht="48" customHeight="1">
      <c r="A62" s="11"/>
      <c r="B62" s="27" t="s">
        <v>70</v>
      </c>
      <c r="C62" s="27"/>
      <c r="D62" s="27"/>
      <c r="E62" s="27"/>
      <c r="F62" s="27"/>
      <c r="G62" s="27"/>
      <c r="H62" s="27"/>
      <c r="I62" s="24" t="s">
        <v>23</v>
      </c>
      <c r="J62" s="24"/>
      <c r="K62" s="25">
        <f>M62*12*$I$4</f>
        <v>0</v>
      </c>
      <c r="L62" s="25"/>
      <c r="M62" s="25"/>
      <c r="N62" s="25"/>
      <c r="O62" s="14"/>
    </row>
    <row r="63" spans="1:15" ht="12.75" customHeight="1">
      <c r="A63" s="11"/>
      <c r="B63" s="27" t="s">
        <v>71</v>
      </c>
      <c r="C63" s="27"/>
      <c r="D63" s="27"/>
      <c r="E63" s="27"/>
      <c r="F63" s="27"/>
      <c r="G63" s="27"/>
      <c r="H63" s="27"/>
      <c r="I63" s="24" t="s">
        <v>23</v>
      </c>
      <c r="J63" s="24"/>
      <c r="K63" s="38"/>
      <c r="L63" s="38"/>
      <c r="M63" s="25"/>
      <c r="N63" s="25"/>
      <c r="O63" s="14"/>
    </row>
    <row r="64" spans="1:15" ht="12.75" customHeight="1">
      <c r="A64" s="11"/>
      <c r="B64" s="30" t="s">
        <v>72</v>
      </c>
      <c r="C64" s="30"/>
      <c r="D64" s="30"/>
      <c r="E64" s="30"/>
      <c r="F64" s="30"/>
      <c r="G64" s="30"/>
      <c r="H64" s="30"/>
      <c r="I64" s="24"/>
      <c r="J64" s="24"/>
      <c r="K64" s="34">
        <f>K59</f>
        <v>0</v>
      </c>
      <c r="L64" s="34"/>
      <c r="M64" s="34">
        <f>M59</f>
        <v>0</v>
      </c>
      <c r="N64" s="34"/>
      <c r="O64" s="14"/>
    </row>
    <row r="65" spans="1:15" ht="12.75" customHeight="1">
      <c r="A65" s="11"/>
      <c r="B65" s="30" t="s">
        <v>73</v>
      </c>
      <c r="C65" s="30"/>
      <c r="D65" s="30"/>
      <c r="E65" s="30"/>
      <c r="F65" s="30"/>
      <c r="G65" s="30"/>
      <c r="H65" s="30"/>
      <c r="I65" s="24"/>
      <c r="J65" s="24"/>
      <c r="K65" s="34">
        <f>K64+K58</f>
        <v>21325.968</v>
      </c>
      <c r="L65" s="34"/>
      <c r="M65" s="34"/>
      <c r="N65" s="34"/>
      <c r="O65" s="14"/>
    </row>
    <row r="66" spans="2:14" ht="1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40"/>
    </row>
    <row r="67" spans="2:14" ht="15">
      <c r="B67" s="9" t="s">
        <v>124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0"/>
    </row>
    <row r="68" spans="2:14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40"/>
    </row>
    <row r="69" spans="2:14" ht="1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40"/>
    </row>
    <row r="70" spans="2:14" ht="1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40"/>
    </row>
    <row r="71" spans="2:14" ht="1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40"/>
    </row>
    <row r="72" spans="2:14" ht="1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40"/>
    </row>
    <row r="73" spans="2:14" ht="1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2:14" ht="1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40"/>
    </row>
    <row r="75" spans="2:14" ht="1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40"/>
    </row>
    <row r="76" spans="2:14" ht="1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40"/>
    </row>
    <row r="77" spans="2:14" ht="1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40"/>
    </row>
    <row r="78" spans="2:14" ht="1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40"/>
    </row>
    <row r="79" spans="2:14" ht="1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40"/>
    </row>
    <row r="80" spans="2:14" ht="1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40"/>
    </row>
    <row r="81" spans="2:14" ht="1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40"/>
    </row>
    <row r="82" spans="2:14" ht="1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40"/>
    </row>
    <row r="83" spans="2:14" ht="1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40"/>
    </row>
    <row r="84" spans="2:14" ht="1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40"/>
    </row>
    <row r="85" spans="2:14" ht="1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40"/>
    </row>
    <row r="86" spans="2:14" ht="1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40"/>
    </row>
    <row r="87" spans="2:14" ht="1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40"/>
    </row>
    <row r="88" spans="2:14" ht="1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40"/>
    </row>
    <row r="89" spans="2:14" ht="1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40"/>
    </row>
    <row r="90" spans="2:14" ht="1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40"/>
    </row>
    <row r="91" spans="2:14" ht="1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40"/>
    </row>
    <row r="92" spans="2:14" ht="1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</row>
    <row r="93" spans="2:14" ht="1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</row>
    <row r="94" spans="2:14" ht="1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2:14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2:14" ht="1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</sheetData>
  <sheetProtection selectLockedCells="1" selectUnlockedCells="1"/>
  <mergeCells count="368">
    <mergeCell ref="A1:N1"/>
    <mergeCell ref="A2:M2"/>
    <mergeCell ref="A3:M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E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B92:H92"/>
    <mergeCell ref="I92:J92"/>
    <mergeCell ref="K92:L92"/>
    <mergeCell ref="M92:N92"/>
    <mergeCell ref="B93:H93"/>
    <mergeCell ref="I93:J93"/>
    <mergeCell ref="K93:L93"/>
    <mergeCell ref="M93:N93"/>
    <mergeCell ref="B94:H94"/>
    <mergeCell ref="I94:J94"/>
    <mergeCell ref="K94:L94"/>
    <mergeCell ref="M94:N94"/>
    <mergeCell ref="B95:H95"/>
    <mergeCell ref="I95:J95"/>
    <mergeCell ref="K95:L95"/>
    <mergeCell ref="M95:N95"/>
    <mergeCell ref="B96:H96"/>
    <mergeCell ref="I96:J96"/>
    <mergeCell ref="K96:L96"/>
    <mergeCell ref="M96:N96"/>
  </mergeCells>
  <printOptions verticalCentered="1"/>
  <pageMargins left="0.3937007874015748" right="0.20833333333333334" top="0" bottom="0.1968503937007874" header="0" footer="0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Шуньга</cp:lastModifiedBy>
  <cp:lastPrinted>2015-06-02T12:19:05Z</cp:lastPrinted>
  <dcterms:modified xsi:type="dcterms:W3CDTF">2015-06-08T07:59:31Z</dcterms:modified>
  <cp:category/>
  <cp:version/>
  <cp:contentType/>
  <cp:contentStatus/>
</cp:coreProperties>
</file>